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as12-03.sanidad.msc\infsanit\EESCRI-SIAE\01_SIAE\02_SIAE PUBLICACIONES\3_2 PUBLICACION SIAE EVOLUTIVO\EVOLUTIVO 2011-2020\Para publicar\"/>
    </mc:Choice>
  </mc:AlternateContent>
  <bookViews>
    <workbookView xWindow="28680" yWindow="-120" windowWidth="20730" windowHeight="11160"/>
  </bookViews>
  <sheets>
    <sheet name="ÍNDICE" sheetId="4" r:id="rId1"/>
    <sheet name="TABLA 4.1" sheetId="1" r:id="rId2"/>
    <sheet name="TABLA 4.2" sheetId="7" r:id="rId3"/>
    <sheet name="TABLA 4.3" sheetId="2" r:id="rId4"/>
    <sheet name="TABLA 4.4" sheetId="8" r:id="rId5"/>
    <sheet name="TABLA 4.5" sheetId="3" r:id="rId6"/>
    <sheet name="TABLA 4.6 " sheetId="10" r:id="rId7"/>
    <sheet name="TABLA 4.7" sheetId="9" r:id="rId8"/>
    <sheet name="TABLA 4.8 " sheetId="13" r:id="rId9"/>
    <sheet name="TABLA 4.9" sheetId="5" r:id="rId10"/>
    <sheet name="TABLA 4.10" sheetId="6" r:id="rId11"/>
    <sheet name="TABLA 4.11" sheetId="12" r:id="rId12"/>
    <sheet name="TABLA 4.12" sheetId="11" r:id="rId13"/>
  </sheets>
  <definedNames>
    <definedName name="_Toc14358410" localSheetId="2">'TABLA 4.2'!$P$3</definedName>
    <definedName name="_Toc14358414" localSheetId="4">'TABLA 4.4'!$B$2</definedName>
    <definedName name="_Toc43975856" localSheetId="1">'TABLA 4.1'!#REF!</definedName>
    <definedName name="_Toc490737590" localSheetId="7">'TABLA 4.7'!$B$2</definedName>
    <definedName name="_Toc9925473" localSheetId="2">'TABLA 4.2'!$B$4</definedName>
    <definedName name="_xlnm.Print_Area" localSheetId="0">ÍNDICE!$B$3:$H$9</definedName>
    <definedName name="_xlnm.Print_Area" localSheetId="1">'TABLA 4.1'!$B$2:$F$31</definedName>
    <definedName name="_xlnm.Print_Area" localSheetId="10">'TABLA 4.10'!$B$2:$F$12</definedName>
    <definedName name="_xlnm.Print_Area" localSheetId="3">'TABLA 4.3'!$B$2:$F$20</definedName>
    <definedName name="_xlnm.Print_Area" localSheetId="5">'TABLA 4.5'!$B$2:$F$10</definedName>
    <definedName name="_xlnm.Print_Area" localSheetId="9">'TABLA 4.9'!$B$2:$F$11</definedName>
  </definedNames>
  <calcPr calcId="162913"/>
</workbook>
</file>

<file path=xl/calcChain.xml><?xml version="1.0" encoding="utf-8"?>
<calcChain xmlns="http://schemas.openxmlformats.org/spreadsheetml/2006/main">
  <c r="B15" i="4" l="1"/>
  <c r="B14" i="4"/>
  <c r="B16" i="4"/>
  <c r="B13" i="4"/>
  <c r="B12" i="4"/>
  <c r="B11" i="4"/>
  <c r="B10" i="4"/>
  <c r="B9" i="4"/>
  <c r="B8" i="4"/>
  <c r="B7" i="4"/>
  <c r="B6" i="4"/>
  <c r="B5" i="4"/>
  <c r="D32" i="8"/>
  <c r="I32" i="8"/>
  <c r="J32" i="8"/>
  <c r="H17" i="8" l="1"/>
  <c r="C12" i="5"/>
  <c r="I17" i="8"/>
  <c r="G17" i="8"/>
  <c r="C17" i="8"/>
  <c r="C32" i="8"/>
  <c r="G32" i="8"/>
  <c r="J17" i="8"/>
  <c r="D17" i="8"/>
  <c r="E17" i="8"/>
  <c r="K17" i="8"/>
  <c r="K32" i="8"/>
  <c r="E32" i="8"/>
  <c r="L32" i="8"/>
  <c r="F32" i="8"/>
  <c r="L17" i="8"/>
  <c r="F17" i="8"/>
  <c r="H32" i="8"/>
  <c r="E5" i="9"/>
  <c r="J5" i="9"/>
  <c r="K5" i="9"/>
  <c r="D5" i="9"/>
  <c r="L5" i="9"/>
  <c r="F5" i="9"/>
  <c r="I5" i="9"/>
  <c r="H5" i="9"/>
  <c r="G5" i="9"/>
  <c r="D12" i="9" l="1"/>
  <c r="E12" i="9"/>
  <c r="F12" i="9"/>
  <c r="G12" i="9"/>
  <c r="H12" i="9"/>
  <c r="I12" i="9"/>
  <c r="J12" i="9"/>
  <c r="K12" i="9"/>
  <c r="L12" i="9"/>
  <c r="C12" i="9"/>
  <c r="C5" i="9"/>
  <c r="D65" i="13" l="1"/>
  <c r="J65" i="13"/>
  <c r="F66" i="13"/>
  <c r="L66" i="13"/>
  <c r="H67" i="13"/>
  <c r="D68" i="13"/>
  <c r="J68" i="13"/>
  <c r="F69" i="13"/>
  <c r="L69" i="13"/>
  <c r="H66" i="13"/>
  <c r="L68" i="13"/>
  <c r="L65" i="13"/>
  <c r="F68" i="13"/>
  <c r="F65" i="13"/>
  <c r="D67" i="13"/>
  <c r="J67" i="13"/>
  <c r="H69" i="13"/>
  <c r="H65" i="13"/>
  <c r="D66" i="13"/>
  <c r="J66" i="13"/>
  <c r="F67" i="13"/>
  <c r="L67" i="13"/>
  <c r="H68" i="13"/>
  <c r="D69" i="13"/>
  <c r="J69" i="13"/>
  <c r="C65" i="13"/>
  <c r="G65" i="13"/>
  <c r="K65" i="13"/>
  <c r="E66" i="13"/>
  <c r="I66" i="13"/>
  <c r="C67" i="13"/>
  <c r="G67" i="13"/>
  <c r="K67" i="13"/>
  <c r="E68" i="13"/>
  <c r="I68" i="13"/>
  <c r="C69" i="13"/>
  <c r="G69" i="13"/>
  <c r="K69" i="13"/>
  <c r="E65" i="13"/>
  <c r="I65" i="13"/>
  <c r="C66" i="13"/>
  <c r="G66" i="13"/>
  <c r="K66" i="13"/>
  <c r="E67" i="13"/>
  <c r="I67" i="13"/>
  <c r="C68" i="13"/>
  <c r="G68" i="13"/>
  <c r="K68" i="13"/>
  <c r="E69" i="13"/>
  <c r="I69" i="13"/>
  <c r="K58" i="13"/>
  <c r="G59" i="13"/>
  <c r="C60" i="13"/>
  <c r="I60" i="13"/>
  <c r="E61" i="13"/>
  <c r="G58" i="13"/>
  <c r="C59" i="13"/>
  <c r="I59" i="13"/>
  <c r="E60" i="13"/>
  <c r="K60" i="13"/>
  <c r="G61" i="13"/>
  <c r="C62" i="13"/>
  <c r="I62" i="13"/>
  <c r="K61" i="13"/>
  <c r="E58" i="13"/>
  <c r="G62" i="13"/>
  <c r="F58" i="13"/>
  <c r="L58" i="13"/>
  <c r="H59" i="13"/>
  <c r="D60" i="13"/>
  <c r="J60" i="13"/>
  <c r="F61" i="13"/>
  <c r="L61" i="13"/>
  <c r="H62" i="13"/>
  <c r="H58" i="13"/>
  <c r="D59" i="13"/>
  <c r="J59" i="13"/>
  <c r="F60" i="13"/>
  <c r="L60" i="13"/>
  <c r="H61" i="13"/>
  <c r="D62" i="13"/>
  <c r="J62" i="13"/>
  <c r="C58" i="13"/>
  <c r="I58" i="13"/>
  <c r="E59" i="13"/>
  <c r="K59" i="13"/>
  <c r="G60" i="13"/>
  <c r="C61" i="13"/>
  <c r="I61" i="13"/>
  <c r="E62" i="13"/>
  <c r="K62" i="13"/>
  <c r="D58" i="13"/>
  <c r="J58" i="13"/>
  <c r="F59" i="13"/>
  <c r="L59" i="13"/>
  <c r="H60" i="13"/>
  <c r="D61" i="13"/>
  <c r="J61" i="13"/>
  <c r="F62" i="13"/>
  <c r="L62" i="13"/>
</calcChain>
</file>

<file path=xl/sharedStrings.xml><?xml version="1.0" encoding="utf-8"?>
<sst xmlns="http://schemas.openxmlformats.org/spreadsheetml/2006/main" count="353" uniqueCount="89">
  <si>
    <t>Públicos-SNS</t>
  </si>
  <si>
    <t>Altas</t>
  </si>
  <si>
    <t>Estancias</t>
  </si>
  <si>
    <t>Consultas</t>
  </si>
  <si>
    <t>Cirugía Mayor Ambulatoria</t>
  </si>
  <si>
    <t>Urgencias</t>
  </si>
  <si>
    <t>Hospital de Día</t>
  </si>
  <si>
    <t>Hospitalización a Domicilio</t>
  </si>
  <si>
    <t>Privados</t>
  </si>
  <si>
    <t>ÍNDICE DE TABLAS</t>
  </si>
  <si>
    <t>Moneda corriente</t>
  </si>
  <si>
    <t>Moneda constante</t>
  </si>
  <si>
    <t>Todos los hospitales</t>
  </si>
  <si>
    <t>Compras de Farmacia</t>
  </si>
  <si>
    <t>Gasto De Personal</t>
  </si>
  <si>
    <t>Compras</t>
  </si>
  <si>
    <t>Compras De Farmacia</t>
  </si>
  <si>
    <t>Resto De Gastos</t>
  </si>
  <si>
    <t>Gasto Por Habitante en €</t>
  </si>
  <si>
    <t>TOTAL en millones €</t>
  </si>
  <si>
    <t>Resto de Gastos</t>
  </si>
  <si>
    <t>Gastos de Personal</t>
  </si>
  <si>
    <t>Moneda corriente en millones €</t>
  </si>
  <si>
    <t>Gasto por Habitante en €</t>
  </si>
  <si>
    <t>TOTAL millones €</t>
  </si>
  <si>
    <t xml:space="preserve">Moneda corriente </t>
  </si>
  <si>
    <t xml:space="preserve">Públicos SNS </t>
  </si>
  <si>
    <t xml:space="preserve">Privados </t>
  </si>
  <si>
    <t>Moneda constante en millones €</t>
  </si>
  <si>
    <t>Nota: el coste UPA incorpora desde 2015 gasto de farmacia de dispensación ambulatoria (se corrige para cálculos de costes en hospitales generales)</t>
  </si>
  <si>
    <t>UPA Hospitalización</t>
  </si>
  <si>
    <t>UPA Urgencia no Ingresada</t>
  </si>
  <si>
    <t>UPA Consultas totales</t>
  </si>
  <si>
    <t>UPA CMA</t>
  </si>
  <si>
    <t>UPA Hospital de día</t>
  </si>
  <si>
    <t>Hospitales Generales, Materno-Infantiles, Infantiles y Oncológicos. Hospitales Públicos SNS</t>
  </si>
  <si>
    <t xml:space="preserve"> Hospitales Generales, Materno-Infantiles, Infantiles y Oncológicos. Hospitales Públicos SNS</t>
  </si>
  <si>
    <t>Coste hospitalización ajustado</t>
  </si>
  <si>
    <t>Coste urgencia no Ingresada Ajustada</t>
  </si>
  <si>
    <t>Coste consultas totales ajustada</t>
  </si>
  <si>
    <t>Coste CMAm Ajustada</t>
  </si>
  <si>
    <t>Coste Hospitalización Parcial Ajustada</t>
  </si>
  <si>
    <t>CMA</t>
  </si>
  <si>
    <t>Hospital de día</t>
  </si>
  <si>
    <t>Hospitales privados</t>
  </si>
  <si>
    <t>UPA</t>
  </si>
  <si>
    <t>TOTAL DE UPAS</t>
  </si>
  <si>
    <t>Hospitalización</t>
  </si>
  <si>
    <t>Urgencia no ingresada</t>
  </si>
  <si>
    <t>Consultas totales</t>
  </si>
  <si>
    <t>Coste medio por alta ajustado</t>
  </si>
  <si>
    <t>Coste medio por cama ajustado</t>
  </si>
  <si>
    <t xml:space="preserve">Coste urgencia no Ingresada ajustadas </t>
  </si>
  <si>
    <t>Coste consultas totales ajustadas</t>
  </si>
  <si>
    <t>Coste CMA ajustado</t>
  </si>
  <si>
    <t>Coste Hospitalización Parcial</t>
  </si>
  <si>
    <t>Coste consultas totales ajustado</t>
  </si>
  <si>
    <t>Coste urgencia no ingresada ajustado</t>
  </si>
  <si>
    <t>Coste hospitalización parcial ajustado</t>
  </si>
  <si>
    <t>COSTE UPA AJUSTADA. Moneda corriente</t>
  </si>
  <si>
    <t>COSTE UPA AJUSTADA. Moneda constante</t>
  </si>
  <si>
    <t xml:space="preserve">501- 1000 Camas </t>
  </si>
  <si>
    <t>200- 500 Camas</t>
  </si>
  <si>
    <t>Menos de 200 Camas</t>
  </si>
  <si>
    <t>501- 1000 Camas</t>
  </si>
  <si>
    <t>Moneda Constante</t>
  </si>
  <si>
    <t>Públicos SNS</t>
  </si>
  <si>
    <t>Moneda Corriente</t>
  </si>
  <si>
    <t>No hay hospitales en esta categoría</t>
  </si>
  <si>
    <t xml:space="preserve">                                                                                                                                     </t>
  </si>
  <si>
    <t>TABLA 4.1 ACTIVIDAD ASISTENCIAL FINANCIADA CON CARGO A FONDOS PUBLICOS. Años 2011-2020</t>
  </si>
  <si>
    <t>TABLA 4.2 PORCENTAJE ACTIVIDAD ASISTENCIAL FINANCIADA CON CARGO A FONDOS PUBLICOS. Años 2011-2020</t>
  </si>
  <si>
    <t>TABLA 4.3 COMPRAS Y GASTOS en millones. Años 2011-2020</t>
  </si>
  <si>
    <t>TABLA 4.4 COMPRAS Y GASTOS SEGÚN DEPENDENCIA. Años 2011-2020</t>
  </si>
  <si>
    <t>TABLA 4.5 PRODUCCIÓN Y COSTE EN LOS HOSPITALES SEGÚN DEPENDENCIA. Hospitales de Agudos. Años 2011-2020</t>
  </si>
  <si>
    <t>TABLA 4.7 UPAS (en miles) POR MODALIDAD ASISTENCIAL SEGÚN DEPENDENCIA.  Años 2011-2020</t>
  </si>
  <si>
    <t>TABLA 4.8 UPAS (en miles) POR MODALIDAD ASISTENCIAL SEGÚN DEPENDENCIA. Hospitales de Agudos por tamaño. Años 2011-2020</t>
  </si>
  <si>
    <t>Tabla 4.9 GASTO HOSPITALARIO POR ÁREAS DE ACTIVIDAD en millones €.. Años 2011-2020</t>
  </si>
  <si>
    <t>Tabla 4.11 COSTE MEDIO en € Por Tamaño.</t>
  </si>
  <si>
    <t>Hospitales de Agudos</t>
  </si>
  <si>
    <t>Hospitales Privados</t>
  </si>
  <si>
    <t>Total de hospitales</t>
  </si>
  <si>
    <t>Hospitales Agudos</t>
  </si>
  <si>
    <t>Más de 1000 Camas</t>
  </si>
  <si>
    <t>501-1000 Camas</t>
  </si>
  <si>
    <t>200-500 Camas</t>
  </si>
  <si>
    <t>Tabla 4.12 COSTE  GLOBAL POR ÁREAS DE ACTIVIDAD en millones €, Por tamaño</t>
  </si>
  <si>
    <t>TABLA 4.6 PRODUCCIÓN Y COSTE SEGÚN TAMAÑO. Años 2011- 2020</t>
  </si>
  <si>
    <t>TABLA 4.10  COSTE MEDIO AJUSTADO POR ÁREAS DE ACTIVIDAD en €. Hospitales de Agudos. Años 2011- 2020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</si>
</sst>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,##0\ &quot;€&quot;"/>
    <numFmt numFmtId="165" formatCode="0.0%"/>
    <numFmt numFmtId="166" formatCode="_-* #,##0_-;\-* #,##0_-;_-* &quot;-&quot;??_-;_-@_-"/>
    <numFmt numFmtId="167" formatCode="#,##0.0"/>
  </numFmts>
  <fonts count="47" x14ac:knownFonts="1">
    <font>
      <sz val="10"/>
      <name val="Arial"/>
    </font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theme="0"/>
      <name val="Century Gothic"/>
      <family val="2"/>
      <scheme val="minor"/>
    </font>
    <font>
      <sz val="10"/>
      <name val="Arial"/>
      <family val="2"/>
    </font>
    <font>
      <sz val="11"/>
      <name val="Century Gothic"/>
      <family val="2"/>
      <scheme val="minor"/>
    </font>
    <font>
      <sz val="10"/>
      <name val="Arial"/>
      <family val="2"/>
    </font>
    <font>
      <b/>
      <sz val="13"/>
      <color theme="3"/>
      <name val="Century Gothic"/>
      <family val="2"/>
      <scheme val="minor"/>
    </font>
    <font>
      <b/>
      <sz val="11"/>
      <color theme="3"/>
      <name val="Century Gothic"/>
      <family val="2"/>
      <scheme val="minor"/>
    </font>
    <font>
      <b/>
      <sz val="10"/>
      <color indexed="8"/>
      <name val="Century Gothic"/>
      <family val="2"/>
      <scheme val="major"/>
    </font>
    <font>
      <sz val="10"/>
      <name val="Century Gothic"/>
      <family val="2"/>
      <scheme val="major"/>
    </font>
    <font>
      <sz val="10"/>
      <color indexed="8"/>
      <name val="Century Gothic"/>
      <family val="2"/>
      <scheme val="major"/>
    </font>
    <font>
      <b/>
      <sz val="10"/>
      <color theme="3"/>
      <name val="Century Gothic"/>
      <family val="2"/>
      <scheme val="major"/>
    </font>
    <font>
      <sz val="10"/>
      <color theme="0"/>
      <name val="Century Gothic"/>
      <family val="2"/>
      <scheme val="major"/>
    </font>
    <font>
      <sz val="10"/>
      <color theme="1"/>
      <name val="Century Gothic"/>
      <family val="2"/>
      <scheme val="major"/>
    </font>
    <font>
      <i/>
      <sz val="10"/>
      <color theme="1"/>
      <name val="Century Gothic"/>
      <family val="2"/>
      <scheme val="major"/>
    </font>
    <font>
      <b/>
      <sz val="9"/>
      <color theme="3"/>
      <name val="Century Gothic"/>
      <family val="2"/>
      <scheme val="major"/>
    </font>
    <font>
      <sz val="9"/>
      <color theme="0"/>
      <name val="Century Gothic"/>
      <family val="2"/>
      <scheme val="major"/>
    </font>
    <font>
      <sz val="9"/>
      <color theme="1"/>
      <name val="Century Gothic"/>
      <family val="2"/>
      <scheme val="major"/>
    </font>
    <font>
      <b/>
      <sz val="10"/>
      <name val="Arial"/>
      <family val="2"/>
    </font>
    <font>
      <sz val="10"/>
      <color indexed="8"/>
      <name val="Century Gothic"/>
      <family val="2"/>
    </font>
    <font>
      <b/>
      <sz val="10"/>
      <color theme="3"/>
      <name val="Century Gothic"/>
      <family val="2"/>
    </font>
    <font>
      <b/>
      <sz val="10"/>
      <color indexed="8"/>
      <name val="Century Gothic"/>
      <family val="2"/>
    </font>
    <font>
      <sz val="10"/>
      <color theme="3"/>
      <name val="Century Gothic"/>
      <family val="2"/>
    </font>
    <font>
      <sz val="10"/>
      <name val="Century Gothic"/>
      <family val="2"/>
    </font>
    <font>
      <sz val="9"/>
      <color indexed="8"/>
      <name val="Century Gothic"/>
      <family val="2"/>
    </font>
    <font>
      <sz val="9"/>
      <color theme="0"/>
      <name val="Century Gothic"/>
      <family val="2"/>
    </font>
    <font>
      <sz val="9"/>
      <color theme="1"/>
      <name val="Century Gothic"/>
      <family val="2"/>
    </font>
    <font>
      <sz val="9"/>
      <name val="Century Gothic"/>
      <family val="2"/>
    </font>
    <font>
      <sz val="8"/>
      <color theme="1"/>
      <name val="Century Gothic"/>
      <family val="2"/>
    </font>
    <font>
      <b/>
      <sz val="9"/>
      <color theme="3"/>
      <name val="Century Gothic"/>
      <family val="2"/>
    </font>
    <font>
      <i/>
      <sz val="9"/>
      <color theme="1"/>
      <name val="Century Gothic"/>
      <family val="2"/>
    </font>
    <font>
      <sz val="9"/>
      <color theme="3"/>
      <name val="Century Gothic"/>
      <family val="2"/>
    </font>
    <font>
      <b/>
      <sz val="9"/>
      <name val="Century Gothic"/>
      <family val="2"/>
    </font>
    <font>
      <sz val="10"/>
      <color rgb="FFFF0000"/>
      <name val="Century Gothic"/>
      <family val="2"/>
      <scheme val="major"/>
    </font>
    <font>
      <b/>
      <sz val="9"/>
      <color rgb="FFFF0000"/>
      <name val="Century Gothic"/>
      <family val="2"/>
    </font>
    <font>
      <sz val="10"/>
      <name val="Calibri"/>
      <family val="2"/>
    </font>
    <font>
      <sz val="10"/>
      <name val="Arial"/>
      <family val="2"/>
    </font>
    <font>
      <b/>
      <sz val="10"/>
      <name val="Century Gothic"/>
      <family val="2"/>
      <scheme val="major"/>
    </font>
    <font>
      <b/>
      <sz val="10"/>
      <name val="Century Gothic"/>
      <family val="2"/>
    </font>
    <font>
      <b/>
      <sz val="8"/>
      <color rgb="FF1F4D78"/>
      <name val="Century Gothic"/>
      <family val="2"/>
    </font>
    <font>
      <b/>
      <sz val="10"/>
      <color rgb="FFB01513"/>
      <name val="Century Gothic"/>
      <family val="2"/>
    </font>
    <font>
      <b/>
      <sz val="9"/>
      <color rgb="FFB01513"/>
      <name val="Century Gothic"/>
      <family val="2"/>
    </font>
    <font>
      <b/>
      <sz val="10"/>
      <color rgb="FFC00000"/>
      <name val="Century Gothic"/>
      <family val="2"/>
    </font>
    <font>
      <b/>
      <sz val="10"/>
      <color theme="5" tint="-0.249977111117893"/>
      <name val="Century Gothic"/>
      <family val="2"/>
    </font>
    <font>
      <b/>
      <sz val="9"/>
      <color theme="5" tint="-0.249977111117893"/>
      <name val="Century Gothic"/>
      <family val="2"/>
      <scheme val="major"/>
    </font>
    <font>
      <b/>
      <sz val="10"/>
      <color theme="5" tint="-0.24997711111789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11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0"/>
    <xf numFmtId="9" fontId="6" fillId="0" borderId="0" applyFont="0" applyFill="0" applyBorder="0" applyAlignment="0" applyProtection="0"/>
    <xf numFmtId="0" fontId="7" fillId="0" borderId="1" applyNumberFormat="0" applyFill="0" applyAlignment="0" applyProtection="0"/>
    <xf numFmtId="0" fontId="8" fillId="0" borderId="0" applyNumberFormat="0" applyFill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1" fillId="7" borderId="0" applyNumberFormat="0" applyBorder="0" applyAlignment="0" applyProtection="0"/>
    <xf numFmtId="43" fontId="37" fillId="0" borderId="0" applyFont="0" applyFill="0" applyBorder="0" applyAlignment="0" applyProtection="0"/>
  </cellStyleXfs>
  <cellXfs count="111">
    <xf numFmtId="0" fontId="0" fillId="0" borderId="0" xfId="0"/>
    <xf numFmtId="0" fontId="5" fillId="4" borderId="0" xfId="1" applyFont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/>
    <xf numFmtId="0" fontId="2" fillId="0" borderId="0" xfId="1" applyFill="1" applyBorder="1" applyAlignment="1">
      <alignment vertical="center"/>
    </xf>
    <xf numFmtId="0" fontId="2" fillId="4" borderId="0" xfId="1" applyFill="1" applyAlignment="1">
      <alignment vertical="center"/>
    </xf>
    <xf numFmtId="0" fontId="2" fillId="0" borderId="0" xfId="1" applyFill="1" applyBorder="1"/>
    <xf numFmtId="49" fontId="9" fillId="0" borderId="0" xfId="0" applyNumberFormat="1" applyFont="1" applyFill="1" applyBorder="1" applyAlignment="1">
      <alignment vertical="center"/>
    </xf>
    <xf numFmtId="0" fontId="10" fillId="0" borderId="0" xfId="0" applyFont="1" applyFill="1" applyBorder="1"/>
    <xf numFmtId="0" fontId="11" fillId="0" borderId="0" xfId="0" applyFont="1" applyFill="1" applyBorder="1" applyAlignment="1">
      <alignment vertical="center"/>
    </xf>
    <xf numFmtId="49" fontId="12" fillId="0" borderId="0" xfId="6" applyNumberFormat="1" applyFont="1" applyFill="1" applyBorder="1" applyAlignment="1">
      <alignment horizontal="left" vertical="center"/>
    </xf>
    <xf numFmtId="1" fontId="12" fillId="0" borderId="1" xfId="5" applyNumberFormat="1" applyFont="1" applyFill="1" applyAlignment="1">
      <alignment horizontal="left" vertical="center" indent="1"/>
    </xf>
    <xf numFmtId="49" fontId="14" fillId="7" borderId="0" xfId="9" applyNumberFormat="1" applyFont="1" applyBorder="1" applyAlignment="1">
      <alignment horizontal="left" vertical="center" wrapText="1" indent="2"/>
    </xf>
    <xf numFmtId="49" fontId="12" fillId="0" borderId="1" xfId="5" applyNumberFormat="1" applyFont="1" applyFill="1" applyAlignment="1">
      <alignment vertical="center"/>
    </xf>
    <xf numFmtId="3" fontId="12" fillId="0" borderId="1" xfId="5" applyNumberFormat="1" applyFont="1" applyFill="1" applyAlignment="1">
      <alignment horizontal="right" vertical="center" indent="1"/>
    </xf>
    <xf numFmtId="49" fontId="15" fillId="7" borderId="0" xfId="9" applyNumberFormat="1" applyFont="1" applyBorder="1" applyAlignment="1">
      <alignment horizontal="left" vertical="center" wrapText="1" indent="3"/>
    </xf>
    <xf numFmtId="1" fontId="16" fillId="0" borderId="1" xfId="5" applyNumberFormat="1" applyFont="1" applyFill="1" applyAlignment="1">
      <alignment horizontal="left" vertical="center" indent="1"/>
    </xf>
    <xf numFmtId="1" fontId="17" fillId="5" borderId="0" xfId="7" applyNumberFormat="1" applyFont="1" applyAlignment="1">
      <alignment horizontal="right" vertical="center" indent="1"/>
    </xf>
    <xf numFmtId="49" fontId="18" fillId="7" borderId="0" xfId="9" applyNumberFormat="1" applyFont="1" applyBorder="1" applyAlignment="1">
      <alignment horizontal="left" vertical="center" wrapText="1"/>
    </xf>
    <xf numFmtId="3" fontId="18" fillId="2" borderId="0" xfId="1" applyNumberFormat="1" applyFont="1" applyBorder="1" applyAlignment="1">
      <alignment horizontal="right" vertical="center" indent="1"/>
    </xf>
    <xf numFmtId="49" fontId="16" fillId="0" borderId="1" xfId="5" applyNumberFormat="1" applyFont="1" applyFill="1" applyAlignment="1">
      <alignment vertical="center"/>
    </xf>
    <xf numFmtId="3" fontId="16" fillId="0" borderId="1" xfId="5" applyNumberFormat="1" applyFont="1" applyFill="1" applyAlignment="1">
      <alignment horizontal="right" vertical="center" indent="1"/>
    </xf>
    <xf numFmtId="49" fontId="18" fillId="7" borderId="0" xfId="9" applyNumberFormat="1" applyFont="1" applyBorder="1" applyAlignment="1">
      <alignment horizontal="left" vertical="center" wrapText="1" indent="2"/>
    </xf>
    <xf numFmtId="164" fontId="18" fillId="2" borderId="0" xfId="1" applyNumberFormat="1" applyFont="1" applyBorder="1" applyAlignment="1">
      <alignment horizontal="right" vertical="center" indent="1"/>
    </xf>
    <xf numFmtId="0" fontId="20" fillId="0" borderId="0" xfId="0" applyFont="1" applyFill="1" applyBorder="1" applyAlignment="1">
      <alignment vertical="center"/>
    </xf>
    <xf numFmtId="49" fontId="22" fillId="0" borderId="0" xfId="0" applyNumberFormat="1" applyFont="1" applyFill="1" applyBorder="1" applyAlignment="1">
      <alignment vertical="center"/>
    </xf>
    <xf numFmtId="1" fontId="23" fillId="0" borderId="1" xfId="5" applyNumberFormat="1" applyFont="1" applyFill="1" applyAlignment="1">
      <alignment horizontal="left" vertical="center" indent="1"/>
    </xf>
    <xf numFmtId="0" fontId="24" fillId="0" borderId="0" xfId="0" applyFont="1" applyFill="1" applyBorder="1"/>
    <xf numFmtId="0" fontId="25" fillId="0" borderId="0" xfId="0" applyFont="1" applyFill="1" applyBorder="1" applyAlignment="1">
      <alignment vertical="center"/>
    </xf>
    <xf numFmtId="1" fontId="26" fillId="5" borderId="0" xfId="7" applyNumberFormat="1" applyFont="1" applyAlignment="1">
      <alignment horizontal="right" vertical="center" indent="1"/>
    </xf>
    <xf numFmtId="10" fontId="27" fillId="2" borderId="0" xfId="4" applyNumberFormat="1" applyFont="1" applyFill="1" applyBorder="1" applyAlignment="1">
      <alignment horizontal="right" vertical="center" indent="1"/>
    </xf>
    <xf numFmtId="0" fontId="28" fillId="0" borderId="0" xfId="0" applyFont="1" applyFill="1" applyBorder="1"/>
    <xf numFmtId="49" fontId="27" fillId="7" borderId="0" xfId="9" applyNumberFormat="1" applyFont="1" applyBorder="1" applyAlignment="1">
      <alignment horizontal="left" vertical="center" wrapText="1" indent="2"/>
    </xf>
    <xf numFmtId="49" fontId="30" fillId="0" borderId="1" xfId="5" applyNumberFormat="1" applyFont="1" applyFill="1" applyAlignment="1">
      <alignment vertical="center"/>
    </xf>
    <xf numFmtId="1" fontId="30" fillId="0" borderId="1" xfId="5" applyNumberFormat="1" applyFont="1" applyFill="1" applyAlignment="1">
      <alignment horizontal="left" vertical="center" indent="1"/>
    </xf>
    <xf numFmtId="3" fontId="30" fillId="0" borderId="1" xfId="5" applyNumberFormat="1" applyFont="1" applyFill="1" applyAlignment="1">
      <alignment horizontal="right" vertical="center" indent="1"/>
    </xf>
    <xf numFmtId="164" fontId="27" fillId="2" borderId="0" xfId="1" applyNumberFormat="1" applyFont="1" applyBorder="1" applyAlignment="1">
      <alignment horizontal="right" vertical="center" indent="1"/>
    </xf>
    <xf numFmtId="49" fontId="27" fillId="7" borderId="0" xfId="9" applyNumberFormat="1" applyFont="1" applyBorder="1" applyAlignment="1">
      <alignment horizontal="left" vertical="center" wrapText="1"/>
    </xf>
    <xf numFmtId="3" fontId="27" fillId="2" borderId="0" xfId="1" applyNumberFormat="1" applyFont="1" applyBorder="1" applyAlignment="1">
      <alignment horizontal="right" vertical="center" indent="1"/>
    </xf>
    <xf numFmtId="49" fontId="31" fillId="7" borderId="0" xfId="9" applyNumberFormat="1" applyFont="1" applyBorder="1" applyAlignment="1">
      <alignment horizontal="left" vertical="center" wrapText="1" indent="3"/>
    </xf>
    <xf numFmtId="1" fontId="32" fillId="0" borderId="1" xfId="5" applyNumberFormat="1" applyFont="1" applyFill="1" applyAlignment="1">
      <alignment horizontal="left" vertical="center" indent="1"/>
    </xf>
    <xf numFmtId="0" fontId="33" fillId="0" borderId="0" xfId="2" applyFont="1" applyFill="1" applyBorder="1"/>
    <xf numFmtId="0" fontId="27" fillId="0" borderId="0" xfId="1" applyFont="1" applyFill="1" applyBorder="1"/>
    <xf numFmtId="0" fontId="28" fillId="4" borderId="0" xfId="1" applyFont="1" applyFill="1" applyAlignment="1">
      <alignment vertical="center"/>
    </xf>
    <xf numFmtId="0" fontId="28" fillId="0" borderId="0" xfId="1" applyFont="1" applyFill="1" applyBorder="1" applyAlignment="1">
      <alignment vertical="center"/>
    </xf>
    <xf numFmtId="0" fontId="27" fillId="0" borderId="0" xfId="1" applyFont="1" applyFill="1" applyBorder="1" applyAlignment="1">
      <alignment vertical="center"/>
    </xf>
    <xf numFmtId="0" fontId="28" fillId="0" borderId="0" xfId="1" applyFont="1" applyFill="1" applyBorder="1"/>
    <xf numFmtId="0" fontId="25" fillId="0" borderId="0" xfId="0" applyFont="1" applyFill="1" applyBorder="1"/>
    <xf numFmtId="0" fontId="25" fillId="0" borderId="0" xfId="0" applyFont="1"/>
    <xf numFmtId="49" fontId="25" fillId="0" borderId="0" xfId="0" applyNumberFormat="1" applyFont="1" applyFill="1" applyBorder="1" applyAlignment="1">
      <alignment vertical="center"/>
    </xf>
    <xf numFmtId="0" fontId="25" fillId="0" borderId="0" xfId="1" applyFont="1" applyFill="1" applyBorder="1"/>
    <xf numFmtId="10" fontId="27" fillId="2" borderId="0" xfId="4" applyNumberFormat="1" applyFont="1" applyFill="1" applyBorder="1" applyAlignment="1">
      <alignment horizontal="right" vertical="center"/>
    </xf>
    <xf numFmtId="1" fontId="26" fillId="5" borderId="0" xfId="7" applyNumberFormat="1" applyFont="1" applyAlignment="1">
      <alignment horizontal="right" vertical="center"/>
    </xf>
    <xf numFmtId="0" fontId="34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0" fontId="36" fillId="0" borderId="0" xfId="0" applyFont="1" applyFill="1" applyBorder="1"/>
    <xf numFmtId="166" fontId="27" fillId="7" borderId="0" xfId="10" applyNumberFormat="1" applyFont="1" applyFill="1" applyBorder="1" applyAlignment="1">
      <alignment horizontal="left" vertical="center" wrapText="1" indent="2"/>
    </xf>
    <xf numFmtId="49" fontId="0" fillId="8" borderId="0" xfId="0" applyNumberFormat="1" applyFill="1"/>
    <xf numFmtId="49" fontId="4" fillId="8" borderId="0" xfId="0" applyNumberFormat="1" applyFont="1" applyFill="1"/>
    <xf numFmtId="1" fontId="30" fillId="0" borderId="1" xfId="5" applyNumberFormat="1" applyFont="1" applyFill="1" applyAlignment="1">
      <alignment vertical="center"/>
    </xf>
    <xf numFmtId="1" fontId="33" fillId="0" borderId="1" xfId="5" applyNumberFormat="1" applyFont="1" applyFill="1" applyAlignment="1">
      <alignment vertical="center"/>
    </xf>
    <xf numFmtId="3" fontId="28" fillId="0" borderId="0" xfId="0" applyNumberFormat="1" applyFont="1" applyFill="1" applyBorder="1"/>
    <xf numFmtId="0" fontId="19" fillId="0" borderId="0" xfId="0" applyFont="1"/>
    <xf numFmtId="0" fontId="33" fillId="0" borderId="0" xfId="0" applyFont="1" applyFill="1" applyBorder="1"/>
    <xf numFmtId="0" fontId="39" fillId="0" borderId="0" xfId="0" applyFont="1" applyFill="1" applyBorder="1"/>
    <xf numFmtId="0" fontId="38" fillId="0" borderId="0" xfId="0" applyFont="1" applyFill="1" applyBorder="1"/>
    <xf numFmtId="3" fontId="10" fillId="0" borderId="0" xfId="0" applyNumberFormat="1" applyFont="1" applyFill="1" applyBorder="1"/>
    <xf numFmtId="2" fontId="0" fillId="0" borderId="0" xfId="0" applyNumberFormat="1"/>
    <xf numFmtId="0" fontId="33" fillId="0" borderId="0" xfId="0" applyFont="1" applyFill="1" applyBorder="1" applyAlignment="1">
      <alignment horizontal="right"/>
    </xf>
    <xf numFmtId="4" fontId="28" fillId="0" borderId="0" xfId="0" applyNumberFormat="1" applyFont="1" applyFill="1" applyBorder="1"/>
    <xf numFmtId="165" fontId="28" fillId="0" borderId="0" xfId="4" applyNumberFormat="1" applyFont="1" applyFill="1" applyBorder="1"/>
    <xf numFmtId="0" fontId="41" fillId="0" borderId="0" xfId="0" applyFont="1" applyFill="1" applyBorder="1"/>
    <xf numFmtId="0" fontId="42" fillId="0" borderId="0" xfId="0" applyFont="1" applyFill="1" applyBorder="1" applyAlignment="1">
      <alignment vertical="center"/>
    </xf>
    <xf numFmtId="3" fontId="25" fillId="0" borderId="0" xfId="0" applyNumberFormat="1" applyFont="1" applyFill="1" applyBorder="1" applyAlignment="1">
      <alignment vertical="center"/>
    </xf>
    <xf numFmtId="167" fontId="10" fillId="0" borderId="0" xfId="0" applyNumberFormat="1" applyFont="1" applyFill="1" applyBorder="1"/>
    <xf numFmtId="165" fontId="0" fillId="0" borderId="0" xfId="4" applyNumberFormat="1" applyFont="1" applyAlignment="1">
      <alignment horizontal="left"/>
    </xf>
    <xf numFmtId="165" fontId="0" fillId="0" borderId="0" xfId="4" applyNumberFormat="1" applyFont="1"/>
    <xf numFmtId="1" fontId="26" fillId="0" borderId="0" xfId="7" applyNumberFormat="1" applyFont="1" applyFill="1" applyAlignment="1">
      <alignment horizontal="right" vertical="center" indent="1"/>
    </xf>
    <xf numFmtId="165" fontId="0" fillId="0" borderId="0" xfId="4" applyNumberFormat="1" applyFont="1" applyFill="1"/>
    <xf numFmtId="0" fontId="0" fillId="0" borderId="0" xfId="0" applyFill="1"/>
    <xf numFmtId="3" fontId="0" fillId="0" borderId="0" xfId="0" applyNumberFormat="1"/>
    <xf numFmtId="3" fontId="14" fillId="2" borderId="0" xfId="1" applyNumberFormat="1" applyFont="1" applyBorder="1" applyAlignment="1">
      <alignment horizontal="right" vertical="center" indent="1"/>
    </xf>
    <xf numFmtId="0" fontId="27" fillId="7" borderId="0" xfId="9" applyNumberFormat="1" applyFont="1" applyBorder="1" applyAlignment="1">
      <alignment horizontal="left" vertical="center" wrapText="1"/>
    </xf>
    <xf numFmtId="165" fontId="10" fillId="0" borderId="0" xfId="4" applyNumberFormat="1" applyFont="1" applyFill="1" applyBorder="1"/>
    <xf numFmtId="0" fontId="43" fillId="0" borderId="0" xfId="0" applyFont="1" applyFill="1" applyBorder="1"/>
    <xf numFmtId="3" fontId="13" fillId="5" borderId="0" xfId="7" applyNumberFormat="1" applyFont="1" applyAlignment="1">
      <alignment horizontal="right" vertical="center" indent="1"/>
    </xf>
    <xf numFmtId="2" fontId="0" fillId="0" borderId="0" xfId="4" applyNumberFormat="1" applyFont="1"/>
    <xf numFmtId="0" fontId="44" fillId="0" borderId="0" xfId="0" applyFont="1" applyFill="1" applyBorder="1"/>
    <xf numFmtId="0" fontId="46" fillId="0" borderId="0" xfId="0" applyFont="1" applyAlignment="1">
      <alignment horizontal="left" vertical="top" indent="1"/>
    </xf>
    <xf numFmtId="49" fontId="45" fillId="0" borderId="0" xfId="9" applyNumberFormat="1" applyFont="1" applyFill="1" applyBorder="1" applyAlignment="1">
      <alignment horizontal="left" vertical="center" wrapText="1"/>
    </xf>
    <xf numFmtId="166" fontId="27" fillId="7" borderId="0" xfId="10" applyNumberFormat="1" applyFont="1" applyFill="1" applyBorder="1" applyAlignment="1">
      <alignment horizontal="left" vertical="center" wrapText="1"/>
    </xf>
    <xf numFmtId="166" fontId="27" fillId="2" borderId="0" xfId="10" applyNumberFormat="1" applyFont="1" applyFill="1" applyBorder="1" applyAlignment="1">
      <alignment horizontal="right" vertical="center"/>
    </xf>
    <xf numFmtId="3" fontId="30" fillId="0" borderId="1" xfId="5" applyNumberFormat="1" applyFont="1" applyFill="1" applyAlignment="1">
      <alignment vertical="center"/>
    </xf>
    <xf numFmtId="3" fontId="30" fillId="0" borderId="1" xfId="5" applyNumberFormat="1" applyFont="1" applyFill="1" applyAlignment="1">
      <alignment horizontal="right" vertical="center"/>
    </xf>
    <xf numFmtId="49" fontId="29" fillId="7" borderId="0" xfId="9" applyNumberFormat="1" applyFont="1" applyBorder="1" applyAlignment="1">
      <alignment horizontal="left" vertical="center" wrapText="1"/>
    </xf>
    <xf numFmtId="10" fontId="28" fillId="0" borderId="0" xfId="0" applyNumberFormat="1" applyFont="1" applyFill="1" applyBorder="1"/>
    <xf numFmtId="0" fontId="33" fillId="0" borderId="0" xfId="0" applyFont="1" applyFill="1" applyBorder="1" applyAlignment="1"/>
    <xf numFmtId="0" fontId="33" fillId="0" borderId="0" xfId="0" applyFont="1" applyFill="1" applyBorder="1" applyAlignment="1">
      <alignment horizontal="center"/>
    </xf>
    <xf numFmtId="49" fontId="12" fillId="0" borderId="0" xfId="6" applyNumberFormat="1" applyFont="1" applyFill="1" applyBorder="1" applyAlignment="1">
      <alignment horizontal="left" vertical="center"/>
    </xf>
    <xf numFmtId="49" fontId="12" fillId="0" borderId="0" xfId="6" applyNumberFormat="1" applyFont="1" applyFill="1" applyBorder="1" applyAlignment="1">
      <alignment vertical="center"/>
    </xf>
    <xf numFmtId="49" fontId="27" fillId="2" borderId="0" xfId="1" applyNumberFormat="1" applyFont="1" applyAlignment="1">
      <alignment horizontal="left" vertical="center"/>
    </xf>
    <xf numFmtId="0" fontId="27" fillId="2" borderId="0" xfId="1" applyFont="1" applyAlignment="1">
      <alignment horizontal="left" vertical="center"/>
    </xf>
    <xf numFmtId="0" fontId="3" fillId="6" borderId="0" xfId="8" applyAlignment="1">
      <alignment horizontal="center" vertical="center"/>
    </xf>
    <xf numFmtId="49" fontId="12" fillId="0" borderId="0" xfId="6" applyNumberFormat="1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/>
    </xf>
    <xf numFmtId="49" fontId="21" fillId="0" borderId="0" xfId="6" applyNumberFormat="1" applyFont="1" applyFill="1" applyBorder="1" applyAlignment="1">
      <alignment horizontal="left" vertical="center"/>
    </xf>
    <xf numFmtId="0" fontId="40" fillId="0" borderId="0" xfId="0" applyFont="1" applyAlignment="1">
      <alignment horizontal="center" vertical="center"/>
    </xf>
    <xf numFmtId="49" fontId="30" fillId="0" borderId="0" xfId="6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28" fillId="0" borderId="0" xfId="0" applyFont="1" applyFill="1" applyBorder="1" applyAlignment="1">
      <alignment horizontal="left" wrapText="1"/>
    </xf>
  </cellXfs>
  <cellStyles count="11">
    <cellStyle name="20% - Énfasis3" xfId="1" builtinId="38"/>
    <cellStyle name="20% - Énfasis5" xfId="9" builtinId="46"/>
    <cellStyle name="Encabezado 4" xfId="6" builtinId="19"/>
    <cellStyle name="Énfasis1" xfId="7" builtinId="29"/>
    <cellStyle name="Énfasis2" xfId="8" builtinId="33"/>
    <cellStyle name="Énfasis3" xfId="2" builtinId="37"/>
    <cellStyle name="Millares" xfId="10" builtinId="3"/>
    <cellStyle name="Normal" xfId="0" builtinId="0"/>
    <cellStyle name="Normal 2" xfId="3"/>
    <cellStyle name="Porcentaje" xfId="4" builtinId="5"/>
    <cellStyle name="Título 2" xfId="5" builtinId="17"/>
  </cellStyles>
  <dxfs count="0"/>
  <tableStyles count="1" defaultTableStyle="TableStyleMedium2" defaultPivotStyle="PivotStyleLight16">
    <tableStyle name="Invisible" pivot="0" table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01513"/>
      <color rgb="FFFF2501"/>
      <color rgb="FFA57F63"/>
      <color rgb="FFFF9933"/>
      <color rgb="FFE1E1EB"/>
      <color rgb="FFC0C0D6"/>
      <color rgb="FFFF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8262597782949"/>
          <c:y val="5.7613176584744373E-2"/>
          <c:w val="0.80834300078093724"/>
          <c:h val="0.69560640435042753"/>
        </c:manualLayout>
      </c:layout>
      <c:barChart>
        <c:barDir val="col"/>
        <c:grouping val="stacked"/>
        <c:varyColors val="0"/>
        <c:ser>
          <c:idx val="3"/>
          <c:order val="1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'TABLA 4.1'!#REF!</c:f>
              <c:numCache>
                <c:formatCode>#,##0</c:formatCode>
                <c:ptCount val="10"/>
                <c:pt idx="0">
                  <c:v>76382171</c:v>
                </c:pt>
                <c:pt idx="1">
                  <c:v>75993345</c:v>
                </c:pt>
                <c:pt idx="2">
                  <c:v>78424182</c:v>
                </c:pt>
                <c:pt idx="3">
                  <c:v>79454262</c:v>
                </c:pt>
                <c:pt idx="4">
                  <c:v>80512640</c:v>
                </c:pt>
                <c:pt idx="5">
                  <c:v>80961037</c:v>
                </c:pt>
                <c:pt idx="6">
                  <c:v>82458803</c:v>
                </c:pt>
                <c:pt idx="7">
                  <c:v>83895031</c:v>
                </c:pt>
                <c:pt idx="8">
                  <c:v>84833894</c:v>
                </c:pt>
                <c:pt idx="9">
                  <c:v>73845261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'TABLA 4.1'!#REF!</c15:sqref>
                        </c15:formulaRef>
                      </c:ext>
                    </c:extLst>
                    <c:strCache>
                      <c:ptCount val="1"/>
                      <c:pt idx="0">
                        <c:v>Consultas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'TABLA 4.1'!#REF!</c15:sqref>
                        </c15:formulaRef>
                      </c:ext>
                    </c:extLst>
                    <c:numCache>
                      <c:formatCode>0</c:formatCode>
                      <c:ptCount val="10"/>
                      <c:pt idx="0">
                        <c:v>2011</c:v>
                      </c:pt>
                      <c:pt idx="1">
                        <c:v>2012</c:v>
                      </c:pt>
                      <c:pt idx="2">
                        <c:v>2013</c:v>
                      </c:pt>
                      <c:pt idx="3">
                        <c:v>2014</c:v>
                      </c:pt>
                      <c:pt idx="4">
                        <c:v>2015</c:v>
                      </c:pt>
                      <c:pt idx="5">
                        <c:v>2016</c:v>
                      </c:pt>
                      <c:pt idx="6">
                        <c:v>2017</c:v>
                      </c:pt>
                      <c:pt idx="7">
                        <c:v>2018</c:v>
                      </c:pt>
                      <c:pt idx="8">
                        <c:v>2019</c:v>
                      </c:pt>
                      <c:pt idx="9">
                        <c:v>2020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FAE-49E9-98E8-09F6B7EE5770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'TABLA 4.1'!#REF!</c:f>
              <c:numCache>
                <c:formatCode>#,##0</c:formatCode>
                <c:ptCount val="10"/>
                <c:pt idx="0">
                  <c:v>35307126</c:v>
                </c:pt>
                <c:pt idx="1">
                  <c:v>34725090</c:v>
                </c:pt>
                <c:pt idx="2">
                  <c:v>34122741</c:v>
                </c:pt>
                <c:pt idx="3">
                  <c:v>33977525</c:v>
                </c:pt>
                <c:pt idx="4">
                  <c:v>34220809</c:v>
                </c:pt>
                <c:pt idx="5">
                  <c:v>34158242</c:v>
                </c:pt>
                <c:pt idx="6">
                  <c:v>34096123</c:v>
                </c:pt>
                <c:pt idx="7">
                  <c:v>34357174</c:v>
                </c:pt>
                <c:pt idx="8">
                  <c:v>34054174</c:v>
                </c:pt>
                <c:pt idx="9">
                  <c:v>31227259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'TABLA 4.1'!#REF!</c15:sqref>
                        </c15:formulaRef>
                      </c:ext>
                    </c:extLst>
                    <c:strCache>
                      <c:ptCount val="1"/>
                      <c:pt idx="0">
                        <c:v>Estancias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'TABLA 4.1'!#REF!</c15:sqref>
                        </c15:formulaRef>
                      </c:ext>
                    </c:extLst>
                    <c:numCache>
                      <c:formatCode>0</c:formatCode>
                      <c:ptCount val="10"/>
                      <c:pt idx="0">
                        <c:v>2011</c:v>
                      </c:pt>
                      <c:pt idx="1">
                        <c:v>2012</c:v>
                      </c:pt>
                      <c:pt idx="2">
                        <c:v>2013</c:v>
                      </c:pt>
                      <c:pt idx="3">
                        <c:v>2014</c:v>
                      </c:pt>
                      <c:pt idx="4">
                        <c:v>2015</c:v>
                      </c:pt>
                      <c:pt idx="5">
                        <c:v>2016</c:v>
                      </c:pt>
                      <c:pt idx="6">
                        <c:v>2017</c:v>
                      </c:pt>
                      <c:pt idx="7">
                        <c:v>2018</c:v>
                      </c:pt>
                      <c:pt idx="8">
                        <c:v>2019</c:v>
                      </c:pt>
                      <c:pt idx="9">
                        <c:v>2020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FAE-49E9-98E8-09F6B7EE5770}"/>
            </c:ext>
          </c:extLst>
        </c:ser>
        <c:ser>
          <c:idx val="5"/>
          <c:order val="3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'TABLA 4.1'!#REF!</c:f>
              <c:numCache>
                <c:formatCode>#,##0</c:formatCode>
                <c:ptCount val="10"/>
                <c:pt idx="0">
                  <c:v>20837189</c:v>
                </c:pt>
                <c:pt idx="1">
                  <c:v>20002888</c:v>
                </c:pt>
                <c:pt idx="2">
                  <c:v>20426743</c:v>
                </c:pt>
                <c:pt idx="3">
                  <c:v>20838818</c:v>
                </c:pt>
                <c:pt idx="4">
                  <c:v>21644379</c:v>
                </c:pt>
                <c:pt idx="5">
                  <c:v>22513485</c:v>
                </c:pt>
                <c:pt idx="6">
                  <c:v>22826940</c:v>
                </c:pt>
                <c:pt idx="7">
                  <c:v>22879297</c:v>
                </c:pt>
                <c:pt idx="8">
                  <c:v>23584076</c:v>
                </c:pt>
                <c:pt idx="9">
                  <c:v>17348388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'TABLA 4.1'!#REF!</c15:sqref>
                        </c15:formulaRef>
                      </c:ext>
                    </c:extLst>
                    <c:strCache>
                      <c:ptCount val="1"/>
                      <c:pt idx="0">
                        <c:v>Urgencias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'TABLA 4.1'!#REF!</c15:sqref>
                        </c15:formulaRef>
                      </c:ext>
                    </c:extLst>
                    <c:numCache>
                      <c:formatCode>0</c:formatCode>
                      <c:ptCount val="10"/>
                      <c:pt idx="0">
                        <c:v>2011</c:v>
                      </c:pt>
                      <c:pt idx="1">
                        <c:v>2012</c:v>
                      </c:pt>
                      <c:pt idx="2">
                        <c:v>2013</c:v>
                      </c:pt>
                      <c:pt idx="3">
                        <c:v>2014</c:v>
                      </c:pt>
                      <c:pt idx="4">
                        <c:v>2015</c:v>
                      </c:pt>
                      <c:pt idx="5">
                        <c:v>2016</c:v>
                      </c:pt>
                      <c:pt idx="6">
                        <c:v>2017</c:v>
                      </c:pt>
                      <c:pt idx="7">
                        <c:v>2018</c:v>
                      </c:pt>
                      <c:pt idx="8">
                        <c:v>2019</c:v>
                      </c:pt>
                      <c:pt idx="9">
                        <c:v>2020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FFAE-49E9-98E8-09F6B7EE5770}"/>
            </c:ext>
          </c:extLst>
        </c:ser>
        <c:ser>
          <c:idx val="1"/>
          <c:order val="4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'TABLA 4.1'!#REF!</c:f>
              <c:numCache>
                <c:formatCode>#,##0</c:formatCode>
                <c:ptCount val="10"/>
                <c:pt idx="0">
                  <c:v>4199199</c:v>
                </c:pt>
                <c:pt idx="1">
                  <c:v>4154935</c:v>
                </c:pt>
                <c:pt idx="2">
                  <c:v>4126079</c:v>
                </c:pt>
                <c:pt idx="3">
                  <c:v>4201850</c:v>
                </c:pt>
                <c:pt idx="4">
                  <c:v>4241883</c:v>
                </c:pt>
                <c:pt idx="5">
                  <c:v>4246676</c:v>
                </c:pt>
                <c:pt idx="6">
                  <c:v>4238368</c:v>
                </c:pt>
                <c:pt idx="7">
                  <c:v>4274283</c:v>
                </c:pt>
                <c:pt idx="8">
                  <c:v>4267195</c:v>
                </c:pt>
                <c:pt idx="9">
                  <c:v>3741672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'TABLA 4.1'!#REF!</c15:sqref>
                        </c15:formulaRef>
                      </c:ext>
                    </c:extLst>
                    <c:strCache>
                      <c:ptCount val="1"/>
                      <c:pt idx="0">
                        <c:v>Altas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'TABLA 4.1'!#REF!</c15:sqref>
                        </c15:formulaRef>
                      </c:ext>
                    </c:extLst>
                    <c:numCache>
                      <c:formatCode>0</c:formatCode>
                      <c:ptCount val="10"/>
                      <c:pt idx="0">
                        <c:v>2011</c:v>
                      </c:pt>
                      <c:pt idx="1">
                        <c:v>2012</c:v>
                      </c:pt>
                      <c:pt idx="2">
                        <c:v>2013</c:v>
                      </c:pt>
                      <c:pt idx="3">
                        <c:v>2014</c:v>
                      </c:pt>
                      <c:pt idx="4">
                        <c:v>2015</c:v>
                      </c:pt>
                      <c:pt idx="5">
                        <c:v>2016</c:v>
                      </c:pt>
                      <c:pt idx="6">
                        <c:v>2017</c:v>
                      </c:pt>
                      <c:pt idx="7">
                        <c:v>2018</c:v>
                      </c:pt>
                      <c:pt idx="8">
                        <c:v>2019</c:v>
                      </c:pt>
                      <c:pt idx="9">
                        <c:v>2020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FAE-49E9-98E8-09F6B7EE5770}"/>
            </c:ext>
          </c:extLst>
        </c:ser>
        <c:ser>
          <c:idx val="6"/>
          <c:order val="5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'TABLA 4.1'!#REF!</c:f>
              <c:numCache>
                <c:formatCode>#,##0</c:formatCode>
                <c:ptCount val="10"/>
                <c:pt idx="0">
                  <c:v>4406879</c:v>
                </c:pt>
                <c:pt idx="1">
                  <c:v>4646606</c:v>
                </c:pt>
                <c:pt idx="2">
                  <c:v>4951118</c:v>
                </c:pt>
                <c:pt idx="3">
                  <c:v>5140885</c:v>
                </c:pt>
                <c:pt idx="4">
                  <c:v>5250430</c:v>
                </c:pt>
                <c:pt idx="5">
                  <c:v>5503040</c:v>
                </c:pt>
                <c:pt idx="6">
                  <c:v>5666268</c:v>
                </c:pt>
                <c:pt idx="7">
                  <c:v>5931493</c:v>
                </c:pt>
                <c:pt idx="8">
                  <c:v>6255292</c:v>
                </c:pt>
                <c:pt idx="9">
                  <c:v>5362261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'TABLA 4.1'!#REF!</c15:sqref>
                        </c15:formulaRef>
                      </c:ext>
                    </c:extLst>
                    <c:strCache>
                      <c:ptCount val="1"/>
                      <c:pt idx="0">
                        <c:v>Hospital de Día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'TABLA 4.1'!#REF!</c15:sqref>
                        </c15:formulaRef>
                      </c:ext>
                    </c:extLst>
                    <c:numCache>
                      <c:formatCode>0</c:formatCode>
                      <c:ptCount val="10"/>
                      <c:pt idx="0">
                        <c:v>2011</c:v>
                      </c:pt>
                      <c:pt idx="1">
                        <c:v>2012</c:v>
                      </c:pt>
                      <c:pt idx="2">
                        <c:v>2013</c:v>
                      </c:pt>
                      <c:pt idx="3">
                        <c:v>2014</c:v>
                      </c:pt>
                      <c:pt idx="4">
                        <c:v>2015</c:v>
                      </c:pt>
                      <c:pt idx="5">
                        <c:v>2016</c:v>
                      </c:pt>
                      <c:pt idx="6">
                        <c:v>2017</c:v>
                      </c:pt>
                      <c:pt idx="7">
                        <c:v>2018</c:v>
                      </c:pt>
                      <c:pt idx="8">
                        <c:v>2019</c:v>
                      </c:pt>
                      <c:pt idx="9">
                        <c:v>2020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FFAE-49E9-98E8-09F6B7EE5770}"/>
            </c:ext>
          </c:extLst>
        </c:ser>
        <c:ser>
          <c:idx val="4"/>
          <c:order val="6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'TABLA 4.1'!#REF!</c:f>
              <c:numCache>
                <c:formatCode>#,##0</c:formatCode>
                <c:ptCount val="10"/>
                <c:pt idx="0">
                  <c:v>1127022</c:v>
                </c:pt>
                <c:pt idx="1">
                  <c:v>1168326</c:v>
                </c:pt>
                <c:pt idx="2">
                  <c:v>1223492</c:v>
                </c:pt>
                <c:pt idx="3">
                  <c:v>1266553</c:v>
                </c:pt>
                <c:pt idx="4">
                  <c:v>1305879</c:v>
                </c:pt>
                <c:pt idx="5">
                  <c:v>1312355</c:v>
                </c:pt>
                <c:pt idx="6">
                  <c:v>1340904</c:v>
                </c:pt>
                <c:pt idx="7">
                  <c:v>1350222</c:v>
                </c:pt>
                <c:pt idx="8">
                  <c:v>1407475</c:v>
                </c:pt>
                <c:pt idx="9">
                  <c:v>1060431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'TABLA 4.1'!#REF!</c15:sqref>
                        </c15:formulaRef>
                      </c:ext>
                    </c:extLst>
                    <c:strCache>
                      <c:ptCount val="1"/>
                      <c:pt idx="0">
                        <c:v>Cirugía Mayor Ambulatoria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'TABLA 4.1'!#REF!</c15:sqref>
                        </c15:formulaRef>
                      </c:ext>
                    </c:extLst>
                    <c:numCache>
                      <c:formatCode>0</c:formatCode>
                      <c:ptCount val="10"/>
                      <c:pt idx="0">
                        <c:v>2011</c:v>
                      </c:pt>
                      <c:pt idx="1">
                        <c:v>2012</c:v>
                      </c:pt>
                      <c:pt idx="2">
                        <c:v>2013</c:v>
                      </c:pt>
                      <c:pt idx="3">
                        <c:v>2014</c:v>
                      </c:pt>
                      <c:pt idx="4">
                        <c:v>2015</c:v>
                      </c:pt>
                      <c:pt idx="5">
                        <c:v>2016</c:v>
                      </c:pt>
                      <c:pt idx="6">
                        <c:v>2017</c:v>
                      </c:pt>
                      <c:pt idx="7">
                        <c:v>2018</c:v>
                      </c:pt>
                      <c:pt idx="8">
                        <c:v>2019</c:v>
                      </c:pt>
                      <c:pt idx="9">
                        <c:v>2020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FFAE-49E9-98E8-09F6B7EE5770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'TABLA 4.1'!#REF!</c:f>
              <c:numCache>
                <c:formatCode>#,##0</c:formatCode>
                <c:ptCount val="10"/>
                <c:pt idx="0">
                  <c:v>85598</c:v>
                </c:pt>
                <c:pt idx="1">
                  <c:v>87172</c:v>
                </c:pt>
                <c:pt idx="2">
                  <c:v>94253</c:v>
                </c:pt>
                <c:pt idx="3">
                  <c:v>98305</c:v>
                </c:pt>
                <c:pt idx="4">
                  <c:v>102342</c:v>
                </c:pt>
                <c:pt idx="5">
                  <c:v>107918</c:v>
                </c:pt>
                <c:pt idx="6">
                  <c:v>105504</c:v>
                </c:pt>
                <c:pt idx="7">
                  <c:v>111770</c:v>
                </c:pt>
                <c:pt idx="8">
                  <c:v>118206</c:v>
                </c:pt>
                <c:pt idx="9">
                  <c:v>157683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'TABLA 4.1'!#REF!</c15:sqref>
                        </c15:formulaRef>
                      </c:ext>
                    </c:extLst>
                    <c:strCache>
                      <c:ptCount val="1"/>
                      <c:pt idx="0">
                        <c:v>Hospitalización a Domicilio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'TABLA 4.1'!#REF!</c15:sqref>
                        </c15:formulaRef>
                      </c:ext>
                    </c:extLst>
                    <c:numCache>
                      <c:formatCode>0</c:formatCode>
                      <c:ptCount val="10"/>
                      <c:pt idx="0">
                        <c:v>2011</c:v>
                      </c:pt>
                      <c:pt idx="1">
                        <c:v>2012</c:v>
                      </c:pt>
                      <c:pt idx="2">
                        <c:v>2013</c:v>
                      </c:pt>
                      <c:pt idx="3">
                        <c:v>2014</c:v>
                      </c:pt>
                      <c:pt idx="4">
                        <c:v>2015</c:v>
                      </c:pt>
                      <c:pt idx="5">
                        <c:v>2016</c:v>
                      </c:pt>
                      <c:pt idx="6">
                        <c:v>2017</c:v>
                      </c:pt>
                      <c:pt idx="7">
                        <c:v>2018</c:v>
                      </c:pt>
                      <c:pt idx="8">
                        <c:v>2019</c:v>
                      </c:pt>
                      <c:pt idx="9">
                        <c:v>2020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FFAE-49E9-98E8-09F6B7EE5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9283679"/>
        <c:axId val="1339293247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'TABLA 4.1'!#REF!</c15:sqref>
                        </c15:formulaRef>
                      </c:ext>
                    </c:extLst>
                    <c:numCache>
                      <c:formatCode>0</c:formatCode>
                      <c:ptCount val="10"/>
                      <c:pt idx="0">
                        <c:v>2011</c:v>
                      </c:pt>
                      <c:pt idx="1">
                        <c:v>2012</c:v>
                      </c:pt>
                      <c:pt idx="2">
                        <c:v>2013</c:v>
                      </c:pt>
                      <c:pt idx="3">
                        <c:v>2014</c:v>
                      </c:pt>
                      <c:pt idx="4">
                        <c:v>2015</c:v>
                      </c:pt>
                      <c:pt idx="5">
                        <c:v>2016</c:v>
                      </c:pt>
                      <c:pt idx="6">
                        <c:v>2017</c:v>
                      </c:pt>
                      <c:pt idx="7">
                        <c:v>2018</c:v>
                      </c:pt>
                      <c:pt idx="8">
                        <c:v>2019</c:v>
                      </c:pt>
                      <c:pt idx="9">
                        <c:v>2020</c:v>
                      </c:pt>
                    </c:numCache>
                  </c:numRef>
                </c:val>
                <c:extLst>
                  <c:ext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'TABLA 4.1'!#REF!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Todos los hospitales</c:v>
                            </c:pt>
                          </c:strCache>
                        </c:strRef>
                      </c15:tx>
                    </c15:filteredSeriesTitle>
                  </c:ext>
                  <c:ext uri="{02D57815-91ED-43cb-92C2-25804820EDAC}">
                    <c15:filteredCategoryTitle>
                      <c15:cat>
                        <c:numRef>
                          <c:extLst>
                            <c:ext uri="{02D57815-91ED-43cb-92C2-25804820EDAC}">
                              <c15:formulaRef>
                                <c15:sqref>'TABLA 4.1'!#REF!</c15:sqref>
                              </c15:formulaRef>
                            </c:ext>
                          </c:extLst>
                          <c:numCache>
                            <c:formatCode>0</c:formatCode>
                            <c:ptCount val="10"/>
                            <c:pt idx="0">
                              <c:v>2011</c:v>
                            </c:pt>
                            <c:pt idx="1">
                              <c:v>2012</c:v>
                            </c:pt>
                            <c:pt idx="2">
                              <c:v>2013</c:v>
                            </c:pt>
                            <c:pt idx="3">
                              <c:v>2014</c:v>
                            </c:pt>
                            <c:pt idx="4">
                              <c:v>2015</c:v>
                            </c:pt>
                            <c:pt idx="5">
                              <c:v>2016</c:v>
                            </c:pt>
                            <c:pt idx="6">
                              <c:v>2017</c:v>
                            </c:pt>
                            <c:pt idx="7">
                              <c:v>2018</c:v>
                            </c:pt>
                            <c:pt idx="8">
                              <c:v>2019</c:v>
                            </c:pt>
                            <c:pt idx="9">
                              <c:v>2020</c:v>
                            </c:pt>
                          </c:numCache>
                        </c:numRef>
                      </c15:cat>
                    </c15:filteredCategoryTitle>
                  </c:ext>
                  <c:ext xmlns:c16="http://schemas.microsoft.com/office/drawing/2014/chart" uri="{C3380CC4-5D6E-409C-BE32-E72D297353CC}">
                    <c16:uniqueId val="{00000000-FFAE-49E9-98E8-09F6B7EE5770}"/>
                  </c:ext>
                </c:extLst>
              </c15:ser>
            </c15:filteredBarSeries>
          </c:ext>
        </c:extLst>
      </c:barChart>
      <c:catAx>
        <c:axId val="1339283679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39293247"/>
        <c:crosses val="autoZero"/>
        <c:auto val="1"/>
        <c:lblAlgn val="ctr"/>
        <c:lblOffset val="100"/>
        <c:noMultiLvlLbl val="0"/>
      </c:catAx>
      <c:valAx>
        <c:axId val="1339293247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39283679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&#205;NDICE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380999</xdr:rowOff>
    </xdr:from>
    <xdr:to>
      <xdr:col>0</xdr:col>
      <xdr:colOff>311250</xdr:colOff>
      <xdr:row>2</xdr:row>
      <xdr:rowOff>15974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95250" y="380999"/>
          <a:ext cx="216000" cy="216000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  <xdr:twoCellAnchor>
    <xdr:from>
      <xdr:col>1</xdr:col>
      <xdr:colOff>0</xdr:colOff>
      <xdr:row>37</xdr:row>
      <xdr:rowOff>2720</xdr:rowOff>
    </xdr:from>
    <xdr:to>
      <xdr:col>1</xdr:col>
      <xdr:colOff>0</xdr:colOff>
      <xdr:row>62</xdr:row>
      <xdr:rowOff>76199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216000</xdr:colOff>
      <xdr:row>2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 bwMode="auto">
        <a:xfrm>
          <a:off x="0" y="161925"/>
          <a:ext cx="216000" cy="196948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</xdr:row>
      <xdr:rowOff>19050</xdr:rowOff>
    </xdr:from>
    <xdr:to>
      <xdr:col>0</xdr:col>
      <xdr:colOff>758925</xdr:colOff>
      <xdr:row>2</xdr:row>
      <xdr:rowOff>63600</xdr:rowOff>
    </xdr:to>
    <xdr:sp macro="" textlink="">
      <xdr:nvSpPr>
        <xdr:cNvPr id="2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 bwMode="auto">
        <a:xfrm>
          <a:off x="542925" y="180975"/>
          <a:ext cx="216000" cy="206475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</xdr:row>
      <xdr:rowOff>0</xdr:rowOff>
    </xdr:from>
    <xdr:to>
      <xdr:col>0</xdr:col>
      <xdr:colOff>387450</xdr:colOff>
      <xdr:row>2</xdr:row>
      <xdr:rowOff>35025</xdr:rowOff>
    </xdr:to>
    <xdr:sp macro="" textlink="">
      <xdr:nvSpPr>
        <xdr:cNvPr id="2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 bwMode="auto">
        <a:xfrm>
          <a:off x="171450" y="161925"/>
          <a:ext cx="216000" cy="206475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190499</xdr:rowOff>
    </xdr:from>
    <xdr:to>
      <xdr:col>0</xdr:col>
      <xdr:colOff>259080</xdr:colOff>
      <xdr:row>2</xdr:row>
      <xdr:rowOff>91440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 bwMode="auto">
        <a:xfrm>
          <a:off x="95250" y="190499"/>
          <a:ext cx="163830" cy="281941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19051</xdr:rowOff>
    </xdr:from>
    <xdr:to>
      <xdr:col>0</xdr:col>
      <xdr:colOff>244576</xdr:colOff>
      <xdr:row>2</xdr:row>
      <xdr:rowOff>180975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 bwMode="auto">
        <a:xfrm>
          <a:off x="19050" y="209551"/>
          <a:ext cx="225526" cy="352424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216000</xdr:colOff>
      <xdr:row>2</xdr:row>
      <xdr:rowOff>44550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 bwMode="auto">
        <a:xfrm>
          <a:off x="0" y="180975"/>
          <a:ext cx="216000" cy="206475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0</xdr:rowOff>
    </xdr:from>
    <xdr:to>
      <xdr:col>0</xdr:col>
      <xdr:colOff>301725</xdr:colOff>
      <xdr:row>3</xdr:row>
      <xdr:rowOff>6448</xdr:rowOff>
    </xdr:to>
    <xdr:sp macro="" textlink="">
      <xdr:nvSpPr>
        <xdr:cNvPr id="2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 bwMode="auto">
        <a:xfrm>
          <a:off x="85725" y="171448"/>
          <a:ext cx="216000" cy="216000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1</xdr:row>
      <xdr:rowOff>19050</xdr:rowOff>
    </xdr:from>
    <xdr:to>
      <xdr:col>0</xdr:col>
      <xdr:colOff>739875</xdr:colOff>
      <xdr:row>2</xdr:row>
      <xdr:rowOff>63600</xdr:rowOff>
    </xdr:to>
    <xdr:sp macro="" textlink="">
      <xdr:nvSpPr>
        <xdr:cNvPr id="2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 bwMode="auto">
        <a:xfrm>
          <a:off x="523875" y="180975"/>
          <a:ext cx="216000" cy="206475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</xdr:row>
      <xdr:rowOff>19050</xdr:rowOff>
    </xdr:from>
    <xdr:to>
      <xdr:col>0</xdr:col>
      <xdr:colOff>758925</xdr:colOff>
      <xdr:row>2</xdr:row>
      <xdr:rowOff>35025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 bwMode="auto">
        <a:xfrm>
          <a:off x="542925" y="200025"/>
          <a:ext cx="216000" cy="206475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0</xdr:row>
      <xdr:rowOff>161925</xdr:rowOff>
    </xdr:from>
    <xdr:to>
      <xdr:col>0</xdr:col>
      <xdr:colOff>749400</xdr:colOff>
      <xdr:row>2</xdr:row>
      <xdr:rowOff>15975</xdr:rowOff>
    </xdr:to>
    <xdr:sp macro="" textlink="">
      <xdr:nvSpPr>
        <xdr:cNvPr id="2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 bwMode="auto">
        <a:xfrm>
          <a:off x="533400" y="161925"/>
          <a:ext cx="216000" cy="206475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216000</xdr:colOff>
      <xdr:row>4</xdr:row>
      <xdr:rowOff>35023</xdr:rowOff>
    </xdr:to>
    <xdr:sp macro="" textlink="">
      <xdr:nvSpPr>
        <xdr:cNvPr id="2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 bwMode="auto">
        <a:xfrm>
          <a:off x="0" y="161925"/>
          <a:ext cx="216000" cy="196948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">
  <a:themeElements>
    <a:clrScheme name="Ion">
      <a:dk1>
        <a:sysClr val="windowText" lastClr="000000"/>
      </a:dk1>
      <a:lt1>
        <a:sysClr val="window" lastClr="FFFFFF"/>
      </a:lt1>
      <a:dk2>
        <a:srgbClr val="1E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4849A"/>
      </a:accent5>
      <a:accent6>
        <a:srgbClr val="9E5E9B"/>
      </a:accent6>
      <a:hlink>
        <a:srgbClr val="58C1BA"/>
      </a:hlink>
      <a:folHlink>
        <a:srgbClr val="9DFFCB"/>
      </a:folHlink>
    </a:clrScheme>
    <a:fontScheme name="I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showGridLines="0" tabSelected="1" zoomScaleNormal="100" workbookViewId="0"/>
  </sheetViews>
  <sheetFormatPr baseColWidth="10" defaultColWidth="11.42578125" defaultRowHeight="16.5" x14ac:dyDescent="0.3"/>
  <cols>
    <col min="1" max="7" width="11.42578125" style="3"/>
    <col min="8" max="8" width="43.42578125" style="3" customWidth="1"/>
    <col min="9" max="16384" width="11.42578125" style="3"/>
  </cols>
  <sheetData>
    <row r="1" spans="1:16" x14ac:dyDescent="0.3">
      <c r="B1" s="50"/>
    </row>
    <row r="3" spans="1:16" s="5" customFormat="1" ht="24.95" customHeight="1" x14ac:dyDescent="0.2">
      <c r="A3" s="1"/>
      <c r="B3" s="102" t="s">
        <v>9</v>
      </c>
      <c r="C3" s="102"/>
      <c r="D3" s="102"/>
      <c r="E3" s="102"/>
      <c r="F3" s="102"/>
      <c r="G3" s="102"/>
      <c r="H3" s="102"/>
      <c r="I3" s="1"/>
      <c r="J3" s="2"/>
      <c r="K3" s="4"/>
      <c r="L3" s="4"/>
      <c r="M3" s="4"/>
      <c r="N3" s="4"/>
      <c r="O3" s="4"/>
      <c r="P3" s="4"/>
    </row>
    <row r="4" spans="1:16" s="6" customFormat="1" x14ac:dyDescent="0.3">
      <c r="B4" s="41"/>
      <c r="C4" s="41"/>
      <c r="D4" s="41"/>
      <c r="E4" s="41"/>
      <c r="F4" s="41"/>
      <c r="G4" s="41"/>
      <c r="H4" s="41"/>
      <c r="I4" s="42"/>
      <c r="J4" s="42"/>
      <c r="K4" s="42"/>
    </row>
    <row r="5" spans="1:16" s="5" customFormat="1" ht="20.100000000000001" customHeight="1" x14ac:dyDescent="0.2">
      <c r="A5" s="1"/>
      <c r="B5" s="100" t="str">
        <f>'TABLA 4.1'!B2:J2</f>
        <v>TABLA 4.1 ACTIVIDAD ASISTENCIAL FINANCIADA CON CARGO A FONDOS PUBLICOS. Años 2011-2020</v>
      </c>
      <c r="C5" s="101"/>
      <c r="D5" s="101"/>
      <c r="E5" s="101"/>
      <c r="F5" s="101"/>
      <c r="G5" s="101"/>
      <c r="H5" s="101"/>
      <c r="I5" s="43"/>
      <c r="J5" s="44"/>
      <c r="K5" s="45"/>
      <c r="L5" s="4"/>
      <c r="M5" s="4"/>
      <c r="N5" s="4"/>
      <c r="O5" s="4"/>
      <c r="P5" s="4"/>
    </row>
    <row r="6" spans="1:16" s="5" customFormat="1" ht="20.100000000000001" customHeight="1" x14ac:dyDescent="0.2">
      <c r="A6" s="1"/>
      <c r="B6" s="100" t="str">
        <f>'TABLA 4.2'!B2:J2</f>
        <v>TABLA 4.2 PORCENTAJE ACTIVIDAD ASISTENCIAL FINANCIADA CON CARGO A FONDOS PUBLICOS. Años 2011-2020</v>
      </c>
      <c r="C6" s="101"/>
      <c r="D6" s="101"/>
      <c r="E6" s="101"/>
      <c r="F6" s="101"/>
      <c r="G6" s="101"/>
      <c r="H6" s="101"/>
      <c r="I6" s="43"/>
      <c r="J6" s="44"/>
      <c r="K6" s="45"/>
      <c r="L6" s="4"/>
      <c r="M6" s="4"/>
      <c r="N6" s="4"/>
      <c r="O6" s="4"/>
      <c r="P6" s="4"/>
    </row>
    <row r="7" spans="1:16" s="5" customFormat="1" ht="20.100000000000001" customHeight="1" x14ac:dyDescent="0.2">
      <c r="A7" s="1"/>
      <c r="B7" s="100" t="str">
        <f>'TABLA 4.3'!B2:J2</f>
        <v>TABLA 4.3 COMPRAS Y GASTOS en millones. Años 2011-2020</v>
      </c>
      <c r="C7" s="100"/>
      <c r="D7" s="100"/>
      <c r="E7" s="100"/>
      <c r="F7" s="100"/>
      <c r="G7" s="100"/>
      <c r="H7" s="100"/>
      <c r="I7" s="43"/>
      <c r="J7" s="44"/>
      <c r="K7" s="45"/>
      <c r="L7" s="4"/>
      <c r="M7" s="4"/>
      <c r="N7" s="4"/>
      <c r="O7" s="4"/>
      <c r="P7" s="4"/>
    </row>
    <row r="8" spans="1:16" s="5" customFormat="1" ht="20.100000000000001" customHeight="1" x14ac:dyDescent="0.2">
      <c r="A8" s="1"/>
      <c r="B8" s="100" t="str">
        <f>'TABLA 4.4'!B2:J2</f>
        <v>TABLA 4.4 COMPRAS Y GASTOS SEGÚN DEPENDENCIA. Años 2011-2020</v>
      </c>
      <c r="C8" s="101"/>
      <c r="D8" s="101"/>
      <c r="E8" s="101"/>
      <c r="F8" s="101"/>
      <c r="G8" s="101"/>
      <c r="H8" s="101"/>
      <c r="I8" s="43"/>
      <c r="J8" s="44"/>
      <c r="K8" s="45"/>
      <c r="L8" s="4"/>
      <c r="M8" s="4"/>
      <c r="N8" s="4"/>
      <c r="O8" s="4"/>
      <c r="P8" s="4"/>
    </row>
    <row r="9" spans="1:16" s="5" customFormat="1" ht="20.100000000000001" customHeight="1" x14ac:dyDescent="0.2">
      <c r="A9" s="1"/>
      <c r="B9" s="100" t="str">
        <f>'TABLA 4.5'!B2:J2</f>
        <v>TABLA 4.5 PRODUCCIÓN Y COSTE EN LOS HOSPITALES SEGÚN DEPENDENCIA. Hospitales de Agudos. Años 2011-2020</v>
      </c>
      <c r="C9" s="101"/>
      <c r="D9" s="101"/>
      <c r="E9" s="101"/>
      <c r="F9" s="101"/>
      <c r="G9" s="101"/>
      <c r="H9" s="101"/>
      <c r="I9" s="43"/>
      <c r="J9" s="44"/>
      <c r="K9" s="45"/>
      <c r="L9" s="4"/>
      <c r="M9" s="4"/>
      <c r="N9" s="4"/>
      <c r="O9" s="4"/>
      <c r="P9" s="4"/>
    </row>
    <row r="10" spans="1:16" ht="20.100000000000001" customHeight="1" x14ac:dyDescent="0.3">
      <c r="B10" s="100" t="str">
        <f>'TABLA 4.6 '!B2:K2</f>
        <v>TABLA 4.6 PRODUCCIÓN Y COSTE SEGÚN TAMAÑO. Años 2011- 2020</v>
      </c>
      <c r="C10" s="101"/>
      <c r="D10" s="101"/>
      <c r="E10" s="101"/>
      <c r="F10" s="101"/>
      <c r="G10" s="101"/>
      <c r="H10" s="101"/>
      <c r="I10" s="46"/>
      <c r="J10" s="46"/>
      <c r="K10" s="46"/>
    </row>
    <row r="11" spans="1:16" ht="20.100000000000001" customHeight="1" x14ac:dyDescent="0.3">
      <c r="B11" s="100" t="str">
        <f>'TABLA 4.7'!_Toc490737590</f>
        <v>TABLA 4.7 UPAS (en miles) POR MODALIDAD ASISTENCIAL SEGÚN DEPENDENCIA.  Años 2011-2020</v>
      </c>
      <c r="C11" s="101"/>
      <c r="D11" s="101"/>
      <c r="E11" s="101"/>
      <c r="F11" s="101"/>
      <c r="G11" s="101"/>
      <c r="H11" s="101"/>
    </row>
    <row r="12" spans="1:16" ht="20.100000000000001" customHeight="1" x14ac:dyDescent="0.3">
      <c r="B12" s="100" t="str">
        <f>'TABLA 4.8 '!B2:J2</f>
        <v>TABLA 4.8 UPAS (en miles) POR MODALIDAD ASISTENCIAL SEGÚN DEPENDENCIA. Hospitales de Agudos por tamaño. Años 2011-2020</v>
      </c>
      <c r="C12" s="101"/>
      <c r="D12" s="101"/>
      <c r="E12" s="101"/>
      <c r="F12" s="101"/>
      <c r="G12" s="101"/>
      <c r="H12" s="101"/>
    </row>
    <row r="13" spans="1:16" ht="20.100000000000001" customHeight="1" x14ac:dyDescent="0.3">
      <c r="B13" s="100" t="str">
        <f>'TABLA 4.9'!B2:J2</f>
        <v>Tabla 4.9 GASTO HOSPITALARIO POR ÁREAS DE ACTIVIDAD en millones €.. Años 2011-2020</v>
      </c>
      <c r="C13" s="101"/>
      <c r="D13" s="101"/>
      <c r="E13" s="101"/>
      <c r="F13" s="101"/>
      <c r="G13" s="101"/>
      <c r="H13" s="101"/>
    </row>
    <row r="14" spans="1:16" ht="20.100000000000001" customHeight="1" x14ac:dyDescent="0.3">
      <c r="B14" s="100" t="str">
        <f>'TABLA 4.10'!B2:J2</f>
        <v>TABLA 4.10  COSTE MEDIO AJUSTADO POR ÁREAS DE ACTIVIDAD en €. Hospitales de Agudos. Años 2011- 2020</v>
      </c>
      <c r="C14" s="101"/>
      <c r="D14" s="101"/>
      <c r="E14" s="101"/>
      <c r="F14" s="101"/>
      <c r="G14" s="101"/>
      <c r="H14" s="101"/>
    </row>
    <row r="15" spans="1:16" ht="20.100000000000001" customHeight="1" x14ac:dyDescent="0.3">
      <c r="B15" s="100" t="str">
        <f>'TABLA 4.11'!B2:J2</f>
        <v>Tabla 4.11 COSTE MEDIO en € Por Tamaño.</v>
      </c>
      <c r="C15" s="101"/>
      <c r="D15" s="101"/>
      <c r="E15" s="101"/>
      <c r="F15" s="101"/>
      <c r="G15" s="101"/>
      <c r="H15" s="101"/>
    </row>
    <row r="16" spans="1:16" ht="20.100000000000001" customHeight="1" x14ac:dyDescent="0.3">
      <c r="B16" s="100" t="str">
        <f>'TABLA 4.12'!B2:H2</f>
        <v>Tabla 4.12 COSTE  GLOBAL POR ÁREAS DE ACTIVIDAD en millones €, Por tamaño</v>
      </c>
      <c r="C16" s="101"/>
      <c r="D16" s="101"/>
      <c r="E16" s="101"/>
      <c r="F16" s="101"/>
      <c r="G16" s="101"/>
      <c r="H16" s="101"/>
    </row>
    <row r="17" ht="15" customHeight="1" x14ac:dyDescent="0.3"/>
    <row r="18" ht="15" customHeight="1" x14ac:dyDescent="0.3"/>
    <row r="19" ht="15" customHeight="1" x14ac:dyDescent="0.3"/>
    <row r="20" ht="15" customHeight="1" x14ac:dyDescent="0.3"/>
    <row r="21" ht="15" customHeight="1" x14ac:dyDescent="0.3"/>
    <row r="22" ht="15" customHeight="1" x14ac:dyDescent="0.3"/>
    <row r="23" ht="15" customHeight="1" x14ac:dyDescent="0.3"/>
    <row r="24" ht="15" customHeight="1" x14ac:dyDescent="0.3"/>
    <row r="25" ht="15" customHeight="1" x14ac:dyDescent="0.3"/>
  </sheetData>
  <mergeCells count="13">
    <mergeCell ref="B9:H9"/>
    <mergeCell ref="B3:H3"/>
    <mergeCell ref="B5:H5"/>
    <mergeCell ref="B6:H6"/>
    <mergeCell ref="B7:H7"/>
    <mergeCell ref="B8:H8"/>
    <mergeCell ref="B14:H14"/>
    <mergeCell ref="B16:H16"/>
    <mergeCell ref="B10:H10"/>
    <mergeCell ref="B11:H11"/>
    <mergeCell ref="B12:H12"/>
    <mergeCell ref="B13:H13"/>
    <mergeCell ref="B15:H15"/>
  </mergeCells>
  <hyperlinks>
    <hyperlink ref="B8:H9" location="'TABLA 4.3'!A1" display="TABLA 4.3 PRODUCCIÓN Y COSTE EN LOS HOSPITALES (1) SEGÚN DEPENDENCIA"/>
    <hyperlink ref="B8:H8" location="'TABLA 4.4'!A1" display="TABLA 4.3 PRODUCCIÓN Y COSTE EN LOS HOSPITALES (*) SEGÚN DEPENDENCIA"/>
    <hyperlink ref="B9:H9" location="'TABLA 4.5'!A1" display="TABLA 4.3 PRODUCCIÓN Y COSTE EN LOS HOSPITALES (*) SEGÚN DEPENDENCIA"/>
    <hyperlink ref="B5:H5" location="'TABLA 4.1'!A1" display="'TABLA 4.1'!A1"/>
    <hyperlink ref="B10:H10" location="'TABLA 4.6 '!A1" display="'TABLA 4.6 '!A1"/>
    <hyperlink ref="B11:H11" location="'TABLA 4.7'!A1" display="'TABLA 4.7'!A1"/>
    <hyperlink ref="B6:H6" location="'TABLA 4.2'!_Toc14358410" display="'TABLA 4.2'!_Toc14358410"/>
    <hyperlink ref="B7:H7" location="'TABLA 4.3'!Área_de_impresión" display="'TABLA 4.3'!Área_de_impresión"/>
    <hyperlink ref="B12:H12" location="'TABLA 4.8 '!A1" display="'TABLA 4.8 '!A1"/>
    <hyperlink ref="B13:H13" location="'TABLA 4.9'!Área_de_impresión" display="'TABLA 4.9'!Área_de_impresión"/>
    <hyperlink ref="B14:H14" location="'TABLA 4.10'!Área_de_impresión" display="'TABLA 4.10'!Área_de_impresión"/>
    <hyperlink ref="B15:H15" location="'TABLA 4.11'!A1" display="'TABLA 4.11'!A1"/>
    <hyperlink ref="B16:H16" location="'TABLA 4.12'!A1" display="'TABLA 4.12'!A1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0"/>
  <sheetViews>
    <sheetView showGridLines="0" view="pageLayout" topLeftCell="A2" zoomScaleNormal="60" workbookViewId="0">
      <selection activeCell="B2" sqref="B2:J11"/>
    </sheetView>
  </sheetViews>
  <sheetFormatPr baseColWidth="10" defaultColWidth="11.42578125" defaultRowHeight="14.25" x14ac:dyDescent="0.3"/>
  <cols>
    <col min="1" max="1" width="5.140625" style="31" customWidth="1"/>
    <col min="2" max="2" width="37.28515625" style="31" customWidth="1"/>
    <col min="3" max="3" width="10" style="31" customWidth="1"/>
    <col min="4" max="12" width="8.140625" style="31" customWidth="1"/>
    <col min="13" max="13" width="11.42578125" style="31"/>
    <col min="14" max="14" width="32" style="31" customWidth="1"/>
    <col min="15" max="16" width="11.42578125" style="31" customWidth="1"/>
    <col min="17" max="17" width="10.85546875" style="31" customWidth="1"/>
    <col min="18" max="16384" width="11.42578125" style="31"/>
  </cols>
  <sheetData>
    <row r="1" spans="2:20" x14ac:dyDescent="0.3">
      <c r="B1" s="47"/>
    </row>
    <row r="2" spans="2:20" s="28" customFormat="1" ht="15" customHeight="1" x14ac:dyDescent="0.2">
      <c r="B2" s="107" t="s">
        <v>77</v>
      </c>
      <c r="C2" s="107"/>
      <c r="D2" s="107"/>
      <c r="E2" s="107"/>
      <c r="F2" s="107"/>
      <c r="G2" s="107"/>
      <c r="H2" s="107"/>
      <c r="I2" s="107"/>
      <c r="J2" s="107"/>
      <c r="K2" s="54"/>
    </row>
    <row r="3" spans="2:20" customFormat="1" ht="12.75" x14ac:dyDescent="0.2">
      <c r="B3" s="109" t="s">
        <v>35</v>
      </c>
      <c r="C3" s="109"/>
      <c r="D3" s="109"/>
      <c r="E3" s="109"/>
      <c r="F3" s="109"/>
      <c r="G3" s="109"/>
      <c r="H3" s="109"/>
      <c r="I3" s="109"/>
    </row>
    <row r="4" spans="2:20" s="28" customFormat="1" ht="15" customHeight="1" x14ac:dyDescent="0.2"/>
    <row r="5" spans="2:20" ht="15" thickBot="1" x14ac:dyDescent="0.35">
      <c r="B5" s="33" t="s">
        <v>25</v>
      </c>
      <c r="C5" s="29">
        <v>2011</v>
      </c>
      <c r="D5" s="29">
        <v>2012</v>
      </c>
      <c r="E5" s="29">
        <v>2013</v>
      </c>
      <c r="F5" s="29">
        <v>2014</v>
      </c>
      <c r="G5" s="29">
        <v>2015</v>
      </c>
      <c r="H5" s="29">
        <v>2016</v>
      </c>
      <c r="I5" s="29">
        <v>2017</v>
      </c>
      <c r="J5" s="29">
        <v>2018</v>
      </c>
      <c r="K5" s="29">
        <v>2019</v>
      </c>
      <c r="L5" s="29">
        <v>2020</v>
      </c>
      <c r="N5" s="110"/>
      <c r="O5" s="110"/>
      <c r="P5" s="110"/>
      <c r="Q5" s="110"/>
      <c r="R5" s="110"/>
      <c r="S5" s="110"/>
      <c r="T5" s="110"/>
    </row>
    <row r="6" spans="2:20" ht="15.75" thickTop="1" thickBot="1" x14ac:dyDescent="0.35">
      <c r="B6" s="59" t="s">
        <v>0</v>
      </c>
      <c r="C6" s="59"/>
      <c r="D6" s="59"/>
      <c r="E6" s="59"/>
      <c r="F6" s="59"/>
      <c r="G6" s="59"/>
      <c r="H6" s="59"/>
      <c r="I6" s="59"/>
      <c r="J6" s="59"/>
      <c r="K6" s="59"/>
      <c r="L6" s="59"/>
    </row>
    <row r="7" spans="2:20" ht="15" thickTop="1" x14ac:dyDescent="0.3">
      <c r="B7" s="32" t="s">
        <v>37</v>
      </c>
      <c r="C7" s="38">
        <v>18954.478029823898</v>
      </c>
      <c r="D7" s="38">
        <v>18081.039552679798</v>
      </c>
      <c r="E7" s="38">
        <v>17422.623702813999</v>
      </c>
      <c r="F7" s="38">
        <v>17445.635220024</v>
      </c>
      <c r="G7" s="38">
        <v>16480.783324373999</v>
      </c>
      <c r="H7" s="38">
        <v>16817.288391700899</v>
      </c>
      <c r="I7" s="38">
        <v>16667.899290677102</v>
      </c>
      <c r="J7" s="38">
        <v>17213.686376256199</v>
      </c>
      <c r="K7" s="38">
        <v>17961.058541361101</v>
      </c>
      <c r="L7" s="38">
        <v>20810.443365613799</v>
      </c>
    </row>
    <row r="8" spans="2:20" ht="13.5" customHeight="1" x14ac:dyDescent="0.3">
      <c r="B8" s="32" t="s">
        <v>57</v>
      </c>
      <c r="C8" s="38">
        <v>4865.5157759386902</v>
      </c>
      <c r="D8" s="38">
        <v>4522.1682674482799</v>
      </c>
      <c r="E8" s="38">
        <v>4476.0209926950301</v>
      </c>
      <c r="F8" s="38">
        <v>4591.2854830756996</v>
      </c>
      <c r="G8" s="38">
        <v>4445.3545601817304</v>
      </c>
      <c r="H8" s="38">
        <v>4682.3299851101801</v>
      </c>
      <c r="I8" s="38">
        <v>4839.9537261143896</v>
      </c>
      <c r="J8" s="38">
        <v>4999.63620803705</v>
      </c>
      <c r="K8" s="38">
        <v>5392.9370961234299</v>
      </c>
      <c r="L8" s="38">
        <v>4722.9390391578099</v>
      </c>
    </row>
    <row r="9" spans="2:20" ht="13.5" customHeight="1" x14ac:dyDescent="0.3">
      <c r="B9" s="32" t="s">
        <v>56</v>
      </c>
      <c r="C9" s="38">
        <v>7201.07628832929</v>
      </c>
      <c r="D9" s="38">
        <v>6911.18345825301</v>
      </c>
      <c r="E9" s="38">
        <v>6936.5982762806498</v>
      </c>
      <c r="F9" s="38">
        <v>7061.5573195042998</v>
      </c>
      <c r="G9" s="38">
        <v>6650.3745832939603</v>
      </c>
      <c r="H9" s="38">
        <v>6802.0448498842297</v>
      </c>
      <c r="I9" s="38">
        <v>6996.7284966575498</v>
      </c>
      <c r="J9" s="38">
        <v>7295.0719827870398</v>
      </c>
      <c r="K9" s="38">
        <v>7707.9720437325404</v>
      </c>
      <c r="L9" s="38">
        <v>8122.4107503543401</v>
      </c>
    </row>
    <row r="10" spans="2:20" ht="13.5" customHeight="1" x14ac:dyDescent="0.3">
      <c r="B10" s="32" t="s">
        <v>54</v>
      </c>
      <c r="C10" s="38">
        <v>767.36977246402296</v>
      </c>
      <c r="D10" s="38">
        <v>782.58193240417404</v>
      </c>
      <c r="E10" s="38">
        <v>806.73710543624202</v>
      </c>
      <c r="F10" s="38">
        <v>843.69116430444603</v>
      </c>
      <c r="G10" s="38">
        <v>808.94131938646797</v>
      </c>
      <c r="H10" s="38">
        <v>825.79099156944096</v>
      </c>
      <c r="I10" s="38">
        <v>857.58427804636403</v>
      </c>
      <c r="J10" s="38">
        <v>879.31560634298501</v>
      </c>
      <c r="K10" s="38">
        <v>946.89673704582196</v>
      </c>
      <c r="L10" s="38">
        <v>850.42513104269995</v>
      </c>
    </row>
    <row r="11" spans="2:20" ht="13.5" customHeight="1" x14ac:dyDescent="0.3">
      <c r="B11" s="32" t="s">
        <v>58</v>
      </c>
      <c r="C11" s="38">
        <v>1834.1103424441301</v>
      </c>
      <c r="D11" s="38">
        <v>1862.20500221472</v>
      </c>
      <c r="E11" s="38">
        <v>1945.0607607740301</v>
      </c>
      <c r="F11" s="38">
        <v>2027.02026809157</v>
      </c>
      <c r="G11" s="38">
        <v>2174.0986425926098</v>
      </c>
      <c r="H11" s="38">
        <v>2274.8523702786702</v>
      </c>
      <c r="I11" s="38">
        <v>2397.8277796828402</v>
      </c>
      <c r="J11" s="38">
        <v>2622.5980595714</v>
      </c>
      <c r="K11" s="38">
        <v>2968.6178185989602</v>
      </c>
      <c r="L11" s="38">
        <v>3371.5858965452599</v>
      </c>
    </row>
    <row r="12" spans="2:20" ht="13.5" customHeight="1" x14ac:dyDescent="0.3">
      <c r="C12" s="61">
        <f>SUM(C7:C11)</f>
        <v>33622.55020900003</v>
      </c>
      <c r="D12" s="61"/>
      <c r="E12" s="61"/>
      <c r="F12" s="61"/>
      <c r="G12" s="61"/>
      <c r="H12" s="61"/>
      <c r="I12" s="61"/>
      <c r="J12" s="61"/>
      <c r="K12" s="61"/>
      <c r="L12" s="61"/>
    </row>
    <row r="13" spans="2:20" ht="13.5" customHeight="1" thickBot="1" x14ac:dyDescent="0.35">
      <c r="B13" s="33" t="s">
        <v>11</v>
      </c>
      <c r="C13" s="29">
        <v>2011</v>
      </c>
      <c r="D13" s="29">
        <v>2012</v>
      </c>
      <c r="E13" s="29">
        <v>2013</v>
      </c>
      <c r="F13" s="29">
        <v>2014</v>
      </c>
      <c r="G13" s="29">
        <v>2015</v>
      </c>
      <c r="H13" s="29">
        <v>2016</v>
      </c>
      <c r="I13" s="29">
        <v>2017</v>
      </c>
      <c r="J13" s="29">
        <v>2018</v>
      </c>
      <c r="K13" s="29">
        <v>2019</v>
      </c>
      <c r="L13" s="29">
        <v>2020</v>
      </c>
    </row>
    <row r="14" spans="2:20" ht="15.75" thickTop="1" thickBot="1" x14ac:dyDescent="0.35">
      <c r="B14" s="59" t="s">
        <v>0</v>
      </c>
      <c r="C14" s="59"/>
      <c r="D14" s="59"/>
      <c r="E14" s="59"/>
      <c r="F14" s="59"/>
      <c r="G14" s="59"/>
      <c r="H14" s="59"/>
      <c r="I14" s="60"/>
      <c r="J14" s="59"/>
      <c r="K14" s="59"/>
      <c r="L14" s="59"/>
    </row>
    <row r="15" spans="2:20" ht="15" thickTop="1" x14ac:dyDescent="0.3">
      <c r="B15" s="32" t="s">
        <v>37</v>
      </c>
      <c r="C15" s="38">
        <v>20981.965340695198</v>
      </c>
      <c r="D15" s="38">
        <v>19330.7740981235</v>
      </c>
      <c r="E15" s="38">
        <v>17427.503403767099</v>
      </c>
      <c r="F15" s="38">
        <v>17427.684704778101</v>
      </c>
      <c r="G15" s="38">
        <v>16440.6680942241</v>
      </c>
      <c r="H15" s="38">
        <v>16817.288391700899</v>
      </c>
      <c r="I15" s="38">
        <v>16545.421805760001</v>
      </c>
      <c r="J15" s="38">
        <v>17037.2373877108</v>
      </c>
      <c r="K15" s="38">
        <v>17633.501555385199</v>
      </c>
      <c r="L15" s="38">
        <v>20355.547762002501</v>
      </c>
    </row>
    <row r="16" spans="2:20" x14ac:dyDescent="0.3">
      <c r="B16" s="32" t="s">
        <v>57</v>
      </c>
      <c r="C16" s="38">
        <v>5385.9612074107999</v>
      </c>
      <c r="D16" s="38">
        <v>4834.7338081448497</v>
      </c>
      <c r="E16" s="38">
        <v>4477.2746295913203</v>
      </c>
      <c r="F16" s="38">
        <v>4586.5613249110502</v>
      </c>
      <c r="G16" s="38">
        <v>4434.5342964982701</v>
      </c>
      <c r="H16" s="38">
        <v>4682.3299851101801</v>
      </c>
      <c r="I16" s="38">
        <v>4804.3892348037598</v>
      </c>
      <c r="J16" s="38">
        <v>4948.3874091034304</v>
      </c>
      <c r="K16" s="38">
        <v>5294.5857535956002</v>
      </c>
      <c r="L16" s="38">
        <v>4619.7002869942098</v>
      </c>
    </row>
    <row r="17" spans="2:12" x14ac:dyDescent="0.3">
      <c r="B17" s="32" t="s">
        <v>56</v>
      </c>
      <c r="C17" s="38">
        <v>7971.3476076572097</v>
      </c>
      <c r="D17" s="38">
        <v>7388.8741735745998</v>
      </c>
      <c r="E17" s="38">
        <v>6938.5410677796299</v>
      </c>
      <c r="F17" s="38">
        <v>7054.29139936295</v>
      </c>
      <c r="G17" s="38">
        <v>6634.1871666074403</v>
      </c>
      <c r="H17" s="38">
        <v>6802.0448498842297</v>
      </c>
      <c r="I17" s="38">
        <v>6945.3157964741504</v>
      </c>
      <c r="J17" s="38">
        <v>7220.2938065967201</v>
      </c>
      <c r="K17" s="38">
        <v>7567.40125917564</v>
      </c>
      <c r="L17" s="38">
        <v>7944.86292611303</v>
      </c>
    </row>
    <row r="18" spans="2:12" x14ac:dyDescent="0.3">
      <c r="B18" s="32" t="s">
        <v>54</v>
      </c>
      <c r="C18" s="38">
        <v>849.45235337018403</v>
      </c>
      <c r="D18" s="38">
        <v>836.67283092337004</v>
      </c>
      <c r="E18" s="38">
        <v>806.96305509166802</v>
      </c>
      <c r="F18" s="38">
        <v>842.82305655619302</v>
      </c>
      <c r="G18" s="38">
        <v>806.97230695749204</v>
      </c>
      <c r="H18" s="38">
        <v>825.79099156944096</v>
      </c>
      <c r="I18" s="38">
        <v>851.28265816926603</v>
      </c>
      <c r="J18" s="38">
        <v>870.30217679860698</v>
      </c>
      <c r="K18" s="38">
        <v>929.62812002623502</v>
      </c>
      <c r="L18" s="38">
        <v>831.83568311430304</v>
      </c>
    </row>
    <row r="19" spans="2:12" ht="28.5" x14ac:dyDescent="0.3">
      <c r="B19" s="32" t="s">
        <v>58</v>
      </c>
      <c r="C19" s="38">
        <v>2030.29804226854</v>
      </c>
      <c r="D19" s="38">
        <v>1990.9178406101701</v>
      </c>
      <c r="E19" s="38">
        <v>1945.6055303225201</v>
      </c>
      <c r="F19" s="38">
        <v>2024.93458546854</v>
      </c>
      <c r="G19" s="38">
        <v>2168.8067541125802</v>
      </c>
      <c r="H19" s="38">
        <v>2274.8523702786702</v>
      </c>
      <c r="I19" s="38">
        <v>2380.2082878321698</v>
      </c>
      <c r="J19" s="38">
        <v>2595.7151034829999</v>
      </c>
      <c r="K19" s="38">
        <v>2914.47894349116</v>
      </c>
      <c r="L19" s="38">
        <v>3297.8863806536001</v>
      </c>
    </row>
    <row r="20" spans="2:12" x14ac:dyDescent="0.3">
      <c r="C20" s="61"/>
      <c r="D20" s="61"/>
      <c r="E20" s="61"/>
      <c r="F20" s="61"/>
      <c r="G20" s="61"/>
      <c r="H20" s="61"/>
      <c r="I20" s="61"/>
      <c r="J20" s="61"/>
      <c r="K20" s="61"/>
      <c r="L20" s="61"/>
    </row>
  </sheetData>
  <mergeCells count="3">
    <mergeCell ref="B2:J2"/>
    <mergeCell ref="B3:I3"/>
    <mergeCell ref="N5:T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4"/>
  <sheetViews>
    <sheetView showGridLines="0" view="pageLayout" zoomScale="110" zoomScaleNormal="70" zoomScaleSheetLayoutView="115" zoomScalePageLayoutView="110" workbookViewId="0">
      <selection activeCell="B2" sqref="B2:J2"/>
    </sheetView>
  </sheetViews>
  <sheetFormatPr baseColWidth="10" defaultColWidth="11.42578125" defaultRowHeight="13.5" x14ac:dyDescent="0.25"/>
  <cols>
    <col min="1" max="1" width="6.28515625" style="8" customWidth="1"/>
    <col min="2" max="2" width="38.140625" style="8" customWidth="1"/>
    <col min="3" max="7" width="11.5703125" style="8" bestFit="1" customWidth="1"/>
    <col min="8" max="8" width="10.7109375" style="8" bestFit="1" customWidth="1"/>
    <col min="9" max="11" width="11.5703125" style="8" bestFit="1" customWidth="1"/>
    <col min="12" max="16384" width="11.42578125" style="8"/>
  </cols>
  <sheetData>
    <row r="1" spans="2:12" ht="14.25" x14ac:dyDescent="0.3">
      <c r="B1" s="47"/>
    </row>
    <row r="2" spans="2:12" s="9" customFormat="1" ht="15" customHeight="1" x14ac:dyDescent="0.2">
      <c r="B2" s="103" t="s">
        <v>88</v>
      </c>
      <c r="C2" s="103"/>
      <c r="D2" s="103"/>
      <c r="E2" s="103"/>
      <c r="F2" s="103"/>
      <c r="G2" s="103"/>
      <c r="H2" s="103"/>
      <c r="I2" s="103"/>
      <c r="J2" s="103"/>
      <c r="K2" s="54"/>
    </row>
    <row r="3" spans="2:12" s="9" customFormat="1" ht="12" customHeight="1" x14ac:dyDescent="0.2"/>
    <row r="4" spans="2:12" ht="15" thickBot="1" x14ac:dyDescent="0.3">
      <c r="B4" s="20" t="s">
        <v>10</v>
      </c>
      <c r="C4" s="17">
        <v>2011</v>
      </c>
      <c r="D4" s="17">
        <v>2012</v>
      </c>
      <c r="E4" s="17">
        <v>2013</v>
      </c>
      <c r="F4" s="17">
        <v>2014</v>
      </c>
      <c r="G4" s="17">
        <v>2015</v>
      </c>
      <c r="H4" s="17">
        <v>2016</v>
      </c>
      <c r="I4" s="17">
        <v>2017</v>
      </c>
      <c r="J4" s="17">
        <v>2018</v>
      </c>
      <c r="K4" s="17">
        <v>2019</v>
      </c>
      <c r="L4" s="17">
        <v>2020</v>
      </c>
    </row>
    <row r="5" spans="2:12" ht="15" thickTop="1" thickBot="1" x14ac:dyDescent="0.3">
      <c r="B5" s="16" t="s">
        <v>0</v>
      </c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2:12" ht="15" thickTop="1" x14ac:dyDescent="0.25">
      <c r="B6" s="22" t="s">
        <v>50</v>
      </c>
      <c r="C6" s="19">
        <v>5277.2910783410098</v>
      </c>
      <c r="D6" s="19">
        <v>5066.8600872301204</v>
      </c>
      <c r="E6" s="19">
        <v>4887.8526545049999</v>
      </c>
      <c r="F6" s="19">
        <v>4868.2196833620901</v>
      </c>
      <c r="G6" s="19">
        <v>4562.2720043378304</v>
      </c>
      <c r="H6" s="19">
        <v>4637.9328780423903</v>
      </c>
      <c r="I6" s="19">
        <v>4563.8069659747198</v>
      </c>
      <c r="J6" s="19">
        <v>4685.7596685381804</v>
      </c>
      <c r="K6" s="19">
        <v>4888.7729634564403</v>
      </c>
      <c r="L6" s="19">
        <v>6523.7563012355804</v>
      </c>
    </row>
    <row r="7" spans="2:12" ht="14.25" x14ac:dyDescent="0.25">
      <c r="B7" s="22" t="s">
        <v>51</v>
      </c>
      <c r="C7" s="19">
        <v>218397.23962511201</v>
      </c>
      <c r="D7" s="19">
        <v>212178.928284358</v>
      </c>
      <c r="E7" s="19">
        <v>208614.20210275901</v>
      </c>
      <c r="F7" s="19">
        <v>209162.72279333899</v>
      </c>
      <c r="G7" s="19">
        <v>195265.317461364</v>
      </c>
      <c r="H7" s="19">
        <v>199953.49192329799</v>
      </c>
      <c r="I7" s="19">
        <v>196662.09607425201</v>
      </c>
      <c r="J7" s="19">
        <v>202440.126262848</v>
      </c>
      <c r="K7" s="19">
        <v>210348.86506565599</v>
      </c>
      <c r="L7" s="19">
        <v>237156.04975058499</v>
      </c>
    </row>
    <row r="8" spans="2:12" ht="14.25" x14ac:dyDescent="0.25">
      <c r="B8" s="22" t="s">
        <v>52</v>
      </c>
      <c r="C8" s="19">
        <v>254.212812030191</v>
      </c>
      <c r="D8" s="19">
        <v>244.57593897404499</v>
      </c>
      <c r="E8" s="19">
        <v>238.71439741297101</v>
      </c>
      <c r="F8" s="19">
        <v>240.90532600506</v>
      </c>
      <c r="G8" s="19">
        <v>225.37755512800899</v>
      </c>
      <c r="H8" s="19">
        <v>228.84639561098399</v>
      </c>
      <c r="I8" s="19">
        <v>233.38327619797599</v>
      </c>
      <c r="J8" s="19">
        <v>240.44074880606701</v>
      </c>
      <c r="K8" s="19">
        <v>252.355057277893</v>
      </c>
      <c r="L8" s="19">
        <v>301.60497292275301</v>
      </c>
    </row>
    <row r="9" spans="2:12" ht="14.25" x14ac:dyDescent="0.25">
      <c r="B9" s="22" t="s">
        <v>53</v>
      </c>
      <c r="C9" s="19">
        <v>105.71930985722901</v>
      </c>
      <c r="D9" s="19">
        <v>101.781686834811</v>
      </c>
      <c r="E9" s="19">
        <v>99.087668928663504</v>
      </c>
      <c r="F9" s="19">
        <v>99.648230694221098</v>
      </c>
      <c r="G9" s="19">
        <v>93.113431257672204</v>
      </c>
      <c r="H9" s="19">
        <v>94.8431787705196</v>
      </c>
      <c r="I9" s="19">
        <v>95.736731377888702</v>
      </c>
      <c r="J9" s="19">
        <v>98.385202315500095</v>
      </c>
      <c r="K9" s="19">
        <v>102.817801482683</v>
      </c>
      <c r="L9" s="19">
        <v>124.62299882538299</v>
      </c>
    </row>
    <row r="10" spans="2:12" ht="14.25" x14ac:dyDescent="0.25">
      <c r="B10" s="22" t="s">
        <v>54</v>
      </c>
      <c r="C10" s="19">
        <v>862.83951324672</v>
      </c>
      <c r="D10" s="19">
        <v>833.16238780545496</v>
      </c>
      <c r="E10" s="19">
        <v>812.05035088206296</v>
      </c>
      <c r="F10" s="19">
        <v>818.74006094708398</v>
      </c>
      <c r="G10" s="19">
        <v>764.99828774199295</v>
      </c>
      <c r="H10" s="19">
        <v>780.33418432968404</v>
      </c>
      <c r="I10" s="19">
        <v>788.27228435528798</v>
      </c>
      <c r="J10" s="19">
        <v>811.38035221290295</v>
      </c>
      <c r="K10" s="19">
        <v>848.61065140060396</v>
      </c>
      <c r="L10" s="19">
        <v>1047.7848347270501</v>
      </c>
    </row>
    <row r="11" spans="2:12" ht="14.25" x14ac:dyDescent="0.25">
      <c r="B11" s="22" t="s">
        <v>55</v>
      </c>
      <c r="C11" s="19">
        <v>431.41975662336</v>
      </c>
      <c r="D11" s="19">
        <v>416.58119390272799</v>
      </c>
      <c r="E11" s="19">
        <v>406.02517544103199</v>
      </c>
      <c r="F11" s="19">
        <v>409.37003047354199</v>
      </c>
      <c r="G11" s="19">
        <v>434.976494046977</v>
      </c>
      <c r="H11" s="19">
        <v>436.80833301561</v>
      </c>
      <c r="I11" s="19">
        <v>451.64010620197399</v>
      </c>
      <c r="J11" s="19">
        <v>465.79555520157402</v>
      </c>
      <c r="K11" s="19">
        <v>486.94531790746998</v>
      </c>
      <c r="L11" s="19">
        <v>606.76702045575405</v>
      </c>
    </row>
    <row r="13" spans="2:12" ht="15" thickBot="1" x14ac:dyDescent="0.3">
      <c r="B13" s="20" t="s">
        <v>11</v>
      </c>
      <c r="C13" s="17">
        <v>2011</v>
      </c>
      <c r="D13" s="17">
        <v>2012</v>
      </c>
      <c r="E13" s="17">
        <v>2013</v>
      </c>
      <c r="F13" s="17">
        <v>2014</v>
      </c>
      <c r="G13" s="17">
        <v>2015</v>
      </c>
      <c r="H13" s="17">
        <v>2016</v>
      </c>
      <c r="I13" s="17">
        <v>2017</v>
      </c>
      <c r="J13" s="17">
        <v>2018</v>
      </c>
      <c r="K13" s="17">
        <v>2019</v>
      </c>
      <c r="L13" s="17">
        <v>2020</v>
      </c>
    </row>
    <row r="14" spans="2:12" ht="15" thickTop="1" thickBot="1" x14ac:dyDescent="0.3">
      <c r="B14" s="16" t="s">
        <v>0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</row>
    <row r="15" spans="2:12" ht="15" thickTop="1" x14ac:dyDescent="0.25">
      <c r="B15" s="22" t="s">
        <v>50</v>
      </c>
      <c r="C15" s="19">
        <v>5841.7825235961</v>
      </c>
      <c r="D15" s="19">
        <v>5417.0739158925799</v>
      </c>
      <c r="E15" s="19">
        <v>4889.2216365632403</v>
      </c>
      <c r="F15" s="19">
        <v>4863.2105764683301</v>
      </c>
      <c r="G15" s="19">
        <v>4551.16715647603</v>
      </c>
      <c r="H15" s="19">
        <v>4637.9328780423903</v>
      </c>
      <c r="I15" s="19">
        <v>4530.2716302319304</v>
      </c>
      <c r="J15" s="19">
        <v>4637.7282628294697</v>
      </c>
      <c r="K15" s="19">
        <v>4799.6160948151701</v>
      </c>
      <c r="L15" s="19">
        <v>6381.1534739758999</v>
      </c>
    </row>
    <row r="16" spans="2:12" ht="14.25" x14ac:dyDescent="0.25">
      <c r="B16" s="22" t="s">
        <v>51</v>
      </c>
      <c r="C16" s="19">
        <v>241758.348877107</v>
      </c>
      <c r="D16" s="19">
        <v>226844.42003994001</v>
      </c>
      <c r="E16" s="19">
        <v>208672.63043928199</v>
      </c>
      <c r="F16" s="19">
        <v>208947.50686127099</v>
      </c>
      <c r="G16" s="19">
        <v>194790.02978867901</v>
      </c>
      <c r="H16" s="19">
        <v>199953.49192329799</v>
      </c>
      <c r="I16" s="19">
        <v>195217.00221535299</v>
      </c>
      <c r="J16" s="19">
        <v>200365.01261552601</v>
      </c>
      <c r="K16" s="19">
        <v>206512.719212353</v>
      </c>
      <c r="L16" s="19">
        <v>231972.05426783499</v>
      </c>
    </row>
    <row r="17" spans="2:12" ht="14.25" x14ac:dyDescent="0.25">
      <c r="B17" s="22" t="s">
        <v>52</v>
      </c>
      <c r="C17" s="19">
        <v>281.40497473924398</v>
      </c>
      <c r="D17" s="19">
        <v>261.480663894847</v>
      </c>
      <c r="E17" s="19">
        <v>238.781256164697</v>
      </c>
      <c r="F17" s="19">
        <v>240.65744883276199</v>
      </c>
      <c r="G17" s="19">
        <v>224.82897243526699</v>
      </c>
      <c r="H17" s="19">
        <v>228.84639561098399</v>
      </c>
      <c r="I17" s="19">
        <v>231.66835122801101</v>
      </c>
      <c r="J17" s="19">
        <v>237.976109564675</v>
      </c>
      <c r="K17" s="19">
        <v>247.752841781108</v>
      </c>
      <c r="L17" s="19">
        <v>295.01218805029902</v>
      </c>
    </row>
    <row r="18" spans="2:12" ht="14.25" x14ac:dyDescent="0.25">
      <c r="B18" s="22" t="s">
        <v>53</v>
      </c>
      <c r="C18" s="19">
        <v>117.027696134728</v>
      </c>
      <c r="D18" s="19">
        <v>108.816685556007</v>
      </c>
      <c r="E18" s="19">
        <v>99.115421246612598</v>
      </c>
      <c r="F18" s="19">
        <v>99.545698624637694</v>
      </c>
      <c r="G18" s="19">
        <v>92.886787496181498</v>
      </c>
      <c r="H18" s="19">
        <v>94.8431787705196</v>
      </c>
      <c r="I18" s="19">
        <v>95.033247761335403</v>
      </c>
      <c r="J18" s="19">
        <v>97.376704248499806</v>
      </c>
      <c r="K18" s="19">
        <v>100.94270658887299</v>
      </c>
      <c r="L18" s="19">
        <v>121.89886396297101</v>
      </c>
    </row>
    <row r="19" spans="2:12" ht="14.25" x14ac:dyDescent="0.25">
      <c r="B19" s="22" t="s">
        <v>54</v>
      </c>
      <c r="C19" s="19">
        <v>955.134123611277</v>
      </c>
      <c r="D19" s="19">
        <v>890.74933212749795</v>
      </c>
      <c r="E19" s="19">
        <v>812.27778866288895</v>
      </c>
      <c r="F19" s="19">
        <v>817.89762639189996</v>
      </c>
      <c r="G19" s="19">
        <v>763.13623532779297</v>
      </c>
      <c r="H19" s="19">
        <v>780.33418432968404</v>
      </c>
      <c r="I19" s="19">
        <v>782.47997633050102</v>
      </c>
      <c r="J19" s="19">
        <v>803.06329337122202</v>
      </c>
      <c r="K19" s="19">
        <v>833.13448408008003</v>
      </c>
      <c r="L19" s="19">
        <v>1024.8812998780299</v>
      </c>
    </row>
    <row r="20" spans="2:12" ht="14.25" x14ac:dyDescent="0.25">
      <c r="B20" s="22" t="s">
        <v>55</v>
      </c>
      <c r="C20" s="19">
        <v>477.56706180563901</v>
      </c>
      <c r="D20" s="19">
        <v>445.37466606374898</v>
      </c>
      <c r="E20" s="19">
        <v>406.13889433144402</v>
      </c>
      <c r="F20" s="19">
        <v>408.94881319594998</v>
      </c>
      <c r="G20" s="19">
        <v>433.91773477412801</v>
      </c>
      <c r="H20" s="19">
        <v>436.80833301561</v>
      </c>
      <c r="I20" s="19">
        <v>448.32140698675403</v>
      </c>
      <c r="J20" s="19">
        <v>461.02091525590703</v>
      </c>
      <c r="K20" s="19">
        <v>478.06486465904101</v>
      </c>
      <c r="L20" s="19">
        <v>593.50369659607304</v>
      </c>
    </row>
    <row r="22" spans="2:12" x14ac:dyDescent="0.25">
      <c r="B22" s="65"/>
    </row>
    <row r="24" spans="2:12" x14ac:dyDescent="0.25">
      <c r="B24" s="65"/>
    </row>
  </sheetData>
  <mergeCells count="1">
    <mergeCell ref="B2:J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4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42"/>
  <sheetViews>
    <sheetView showGridLines="0" view="pageLayout" zoomScaleNormal="80" workbookViewId="0"/>
  </sheetViews>
  <sheetFormatPr baseColWidth="10" defaultRowHeight="12.75" x14ac:dyDescent="0.2"/>
  <cols>
    <col min="2" max="2" width="39.7109375" customWidth="1"/>
    <col min="3" max="3" width="13.7109375" customWidth="1"/>
    <col min="4" max="4" width="14.5703125" customWidth="1"/>
    <col min="5" max="5" width="16.28515625" customWidth="1"/>
    <col min="6" max="6" width="13.28515625" customWidth="1"/>
  </cols>
  <sheetData>
    <row r="2" spans="2:12" x14ac:dyDescent="0.2">
      <c r="B2" s="103" t="s">
        <v>78</v>
      </c>
      <c r="C2" s="103"/>
      <c r="D2" s="103"/>
      <c r="E2" s="103"/>
      <c r="F2" s="103"/>
      <c r="G2" s="103"/>
      <c r="H2" s="103"/>
      <c r="I2" s="103"/>
      <c r="J2" s="103"/>
    </row>
    <row r="3" spans="2:12" x14ac:dyDescent="0.2">
      <c r="B3" s="103" t="s">
        <v>36</v>
      </c>
      <c r="C3" s="103"/>
      <c r="D3" s="103"/>
      <c r="E3" s="103"/>
      <c r="F3" s="103"/>
      <c r="G3" s="103"/>
      <c r="H3" s="103"/>
      <c r="I3" s="103"/>
      <c r="J3" s="103"/>
    </row>
    <row r="5" spans="2:12" x14ac:dyDescent="0.2">
      <c r="B5" s="57" t="s">
        <v>83</v>
      </c>
    </row>
    <row r="7" spans="2:12" ht="15" thickBot="1" x14ac:dyDescent="0.25">
      <c r="B7" s="20" t="s">
        <v>67</v>
      </c>
      <c r="C7" s="17">
        <v>2011</v>
      </c>
      <c r="D7" s="17">
        <v>2012</v>
      </c>
      <c r="E7" s="17">
        <v>2013</v>
      </c>
      <c r="F7" s="17">
        <v>2014</v>
      </c>
      <c r="G7" s="17">
        <v>2015</v>
      </c>
      <c r="H7" s="17">
        <v>2016</v>
      </c>
      <c r="I7" s="17">
        <v>2017</v>
      </c>
      <c r="J7" s="17">
        <v>2018</v>
      </c>
      <c r="K7" s="17">
        <v>2019</v>
      </c>
      <c r="L7" s="17">
        <v>2020</v>
      </c>
    </row>
    <row r="8" spans="2:12" ht="15" thickTop="1" thickBot="1" x14ac:dyDescent="0.25">
      <c r="B8" s="16" t="s">
        <v>66</v>
      </c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2:12" ht="15" thickTop="1" x14ac:dyDescent="0.2">
      <c r="B9" s="22" t="s">
        <v>50</v>
      </c>
      <c r="C9" s="23">
        <v>6771.6429352741598</v>
      </c>
      <c r="D9" s="23">
        <v>6515.9731042364001</v>
      </c>
      <c r="E9" s="23">
        <v>6220.3749773450099</v>
      </c>
      <c r="F9" s="23">
        <v>6020.7988520205799</v>
      </c>
      <c r="G9" s="23">
        <v>5530.7304086833301</v>
      </c>
      <c r="H9" s="23">
        <v>5646.4801824409797</v>
      </c>
      <c r="I9" s="23">
        <v>5558.8720673022999</v>
      </c>
      <c r="J9" s="23">
        <v>5756.2323196767902</v>
      </c>
      <c r="K9" s="23">
        <v>5889.5869987956603</v>
      </c>
      <c r="L9" s="23">
        <v>7809.5035365935501</v>
      </c>
    </row>
    <row r="10" spans="2:12" ht="14.25" x14ac:dyDescent="0.2">
      <c r="B10" s="22" t="s">
        <v>51</v>
      </c>
      <c r="C10" s="23">
        <v>246824.54129177201</v>
      </c>
      <c r="D10" s="23">
        <v>241515.841409026</v>
      </c>
      <c r="E10" s="23">
        <v>235517.24188567701</v>
      </c>
      <c r="F10" s="23">
        <v>236092.17626114801</v>
      </c>
      <c r="G10" s="23">
        <v>215489.77913077499</v>
      </c>
      <c r="H10" s="23">
        <v>222241.63293621401</v>
      </c>
      <c r="I10" s="23">
        <v>217283.413249729</v>
      </c>
      <c r="J10" s="23">
        <v>229490.34343246001</v>
      </c>
      <c r="K10" s="23">
        <v>237517.11264977299</v>
      </c>
      <c r="L10" s="23">
        <v>271028.77070193598</v>
      </c>
    </row>
    <row r="11" spans="2:12" ht="14.25" x14ac:dyDescent="0.2">
      <c r="B11" s="22" t="s">
        <v>52</v>
      </c>
      <c r="C11" s="23">
        <v>264.56591278118401</v>
      </c>
      <c r="D11" s="23">
        <v>257.97355047120698</v>
      </c>
      <c r="E11" s="23">
        <v>248.88938672276299</v>
      </c>
      <c r="F11" s="23">
        <v>253.41951353993099</v>
      </c>
      <c r="G11" s="23">
        <v>229.94876440694401</v>
      </c>
      <c r="H11" s="23">
        <v>235.21121562011001</v>
      </c>
      <c r="I11" s="23">
        <v>238.82266598807999</v>
      </c>
      <c r="J11" s="23">
        <v>247.595214561435</v>
      </c>
      <c r="K11" s="23">
        <v>259.40469535723298</v>
      </c>
      <c r="L11" s="23">
        <v>311.56214898077798</v>
      </c>
    </row>
    <row r="12" spans="2:12" ht="14.25" x14ac:dyDescent="0.2">
      <c r="B12" s="22" t="s">
        <v>53</v>
      </c>
      <c r="C12" s="23">
        <v>109.771083233727</v>
      </c>
      <c r="D12" s="23">
        <v>107.29923835299201</v>
      </c>
      <c r="E12" s="23">
        <v>102.97594106010401</v>
      </c>
      <c r="F12" s="23">
        <v>104.81721081805</v>
      </c>
      <c r="G12" s="23">
        <v>94.504275808737304</v>
      </c>
      <c r="H12" s="23">
        <v>96.634788252528793</v>
      </c>
      <c r="I12" s="23">
        <v>97.826042647790501</v>
      </c>
      <c r="J12" s="23">
        <v>101.47620355755301</v>
      </c>
      <c r="K12" s="23">
        <v>105.415892080052</v>
      </c>
      <c r="L12" s="23">
        <v>129.19433404466699</v>
      </c>
    </row>
    <row r="13" spans="2:12" ht="14.25" x14ac:dyDescent="0.2">
      <c r="B13" s="22" t="s">
        <v>54</v>
      </c>
      <c r="C13" s="23">
        <v>905.63982311323105</v>
      </c>
      <c r="D13" s="23">
        <v>886.82961981831295</v>
      </c>
      <c r="E13" s="23">
        <v>852.758497841961</v>
      </c>
      <c r="F13" s="23">
        <v>870.24659391432397</v>
      </c>
      <c r="G13" s="23">
        <v>783.77930339736599</v>
      </c>
      <c r="H13" s="23">
        <v>802.16035976572198</v>
      </c>
      <c r="I13" s="23">
        <v>813.53184718878799</v>
      </c>
      <c r="J13" s="23">
        <v>847.21178170392</v>
      </c>
      <c r="K13" s="23">
        <v>881.50954900953104</v>
      </c>
      <c r="L13" s="23">
        <v>1100.0808149530401</v>
      </c>
    </row>
    <row r="14" spans="2:12" ht="14.25" x14ac:dyDescent="0.2">
      <c r="B14" s="22" t="s">
        <v>55</v>
      </c>
      <c r="C14" s="23">
        <v>452.81991155661598</v>
      </c>
      <c r="D14" s="23">
        <v>443.41480990915602</v>
      </c>
      <c r="E14" s="23">
        <v>426.37924892097999</v>
      </c>
      <c r="F14" s="23">
        <v>435.12329695716198</v>
      </c>
      <c r="G14" s="23">
        <v>454.59466958159402</v>
      </c>
      <c r="H14" s="23">
        <v>456.06606863297401</v>
      </c>
      <c r="I14" s="23">
        <v>472.456627961207</v>
      </c>
      <c r="J14" s="23">
        <v>494.45371104075099</v>
      </c>
      <c r="K14" s="23">
        <v>516.72192724168895</v>
      </c>
      <c r="L14" s="23">
        <v>653.14332954785095</v>
      </c>
    </row>
    <row r="16" spans="2:12" ht="15" thickBot="1" x14ac:dyDescent="0.25">
      <c r="B16" s="20" t="s">
        <v>65</v>
      </c>
      <c r="C16" s="17">
        <v>2011</v>
      </c>
      <c r="D16" s="17">
        <v>2012</v>
      </c>
      <c r="E16" s="17">
        <v>2013</v>
      </c>
      <c r="F16" s="17">
        <v>2014</v>
      </c>
      <c r="G16" s="17">
        <v>2015</v>
      </c>
      <c r="H16" s="17">
        <v>2016</v>
      </c>
      <c r="I16" s="17">
        <v>2017</v>
      </c>
      <c r="J16" s="17">
        <v>2018</v>
      </c>
      <c r="K16" s="17">
        <v>2019</v>
      </c>
      <c r="L16" s="17">
        <v>2020</v>
      </c>
    </row>
    <row r="17" spans="2:12" ht="15" thickTop="1" thickBot="1" x14ac:dyDescent="0.25">
      <c r="B17" s="16" t="s">
        <v>66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</row>
    <row r="18" spans="2:12" ht="15" thickTop="1" x14ac:dyDescent="0.2">
      <c r="B18" s="22" t="s">
        <v>50</v>
      </c>
      <c r="C18" s="23">
        <v>7495.9794273378102</v>
      </c>
      <c r="D18" s="23">
        <v>6966.3474680455402</v>
      </c>
      <c r="E18" s="23">
        <v>6222.11717015265</v>
      </c>
      <c r="F18" s="23">
        <v>6014.6038100961896</v>
      </c>
      <c r="G18" s="23">
        <v>5517.2682740945402</v>
      </c>
      <c r="H18" s="23">
        <v>5646.4801824409797</v>
      </c>
      <c r="I18" s="23">
        <v>5518.0248880683703</v>
      </c>
      <c r="J18" s="23">
        <v>5697.2280280661098</v>
      </c>
      <c r="K18" s="23">
        <v>5782.1782198795399</v>
      </c>
      <c r="L18" s="23">
        <v>7638.79555297348</v>
      </c>
    </row>
    <row r="19" spans="2:12" ht="14.25" x14ac:dyDescent="0.2">
      <c r="B19" s="22" t="s">
        <v>51</v>
      </c>
      <c r="C19" s="23">
        <v>273226.40921413398</v>
      </c>
      <c r="D19" s="23">
        <v>258209.05694020999</v>
      </c>
      <c r="E19" s="23">
        <v>235583.205183129</v>
      </c>
      <c r="F19" s="23">
        <v>235849.25153206999</v>
      </c>
      <c r="G19" s="23">
        <v>214965.26388689101</v>
      </c>
      <c r="H19" s="23">
        <v>222241.63293621401</v>
      </c>
      <c r="I19" s="23">
        <v>215686.79177362399</v>
      </c>
      <c r="J19" s="23">
        <v>227137.95138264101</v>
      </c>
      <c r="K19" s="23">
        <v>233185.49770858799</v>
      </c>
      <c r="L19" s="23">
        <v>265104.35121319903</v>
      </c>
    </row>
    <row r="20" spans="2:12" ht="14.25" x14ac:dyDescent="0.2">
      <c r="B20" s="22" t="s">
        <v>52</v>
      </c>
      <c r="C20" s="23">
        <v>292.86550669292097</v>
      </c>
      <c r="D20" s="23">
        <v>275.804298360193</v>
      </c>
      <c r="E20" s="23">
        <v>248.959095269438</v>
      </c>
      <c r="F20" s="23">
        <v>253.15876001711399</v>
      </c>
      <c r="G20" s="23">
        <v>229.38905511247</v>
      </c>
      <c r="H20" s="23">
        <v>235.21121562011001</v>
      </c>
      <c r="I20" s="23">
        <v>237.06777180727701</v>
      </c>
      <c r="J20" s="23">
        <v>245.05723842877501</v>
      </c>
      <c r="K20" s="23">
        <v>254.67391515496701</v>
      </c>
      <c r="L20" s="23">
        <v>304.75171013845801</v>
      </c>
    </row>
    <row r="21" spans="2:12" ht="14.25" x14ac:dyDescent="0.2">
      <c r="B21" s="22" t="s">
        <v>53</v>
      </c>
      <c r="C21" s="23">
        <v>121.51287206097901</v>
      </c>
      <c r="D21" s="23">
        <v>114.715602023833</v>
      </c>
      <c r="E21" s="23">
        <v>103.00478239917599</v>
      </c>
      <c r="F21" s="23">
        <v>104.70936017706801</v>
      </c>
      <c r="G21" s="23">
        <v>94.274246646918897</v>
      </c>
      <c r="H21" s="23">
        <v>96.634788252528793</v>
      </c>
      <c r="I21" s="23">
        <v>97.107206551294496</v>
      </c>
      <c r="J21" s="23">
        <v>100.436021165021</v>
      </c>
      <c r="K21" s="23">
        <v>103.49341564002501</v>
      </c>
      <c r="L21" s="23">
        <v>126.370274338879</v>
      </c>
    </row>
    <row r="22" spans="2:12" ht="14.25" x14ac:dyDescent="0.2">
      <c r="B22" s="22" t="s">
        <v>54</v>
      </c>
      <c r="C22" s="23">
        <v>1002.51261732538</v>
      </c>
      <c r="D22" s="23">
        <v>948.12596334881403</v>
      </c>
      <c r="E22" s="23">
        <v>852.99733709634802</v>
      </c>
      <c r="F22" s="23">
        <v>869.35116221724002</v>
      </c>
      <c r="G22" s="23">
        <v>781.87153684745795</v>
      </c>
      <c r="H22" s="23">
        <v>802.16035976572198</v>
      </c>
      <c r="I22" s="23">
        <v>807.55392922767999</v>
      </c>
      <c r="J22" s="23">
        <v>838.52743259369095</v>
      </c>
      <c r="K22" s="23">
        <v>865.43340236607901</v>
      </c>
      <c r="L22" s="23">
        <v>1076.0341419654601</v>
      </c>
    </row>
    <row r="23" spans="2:12" ht="14.25" x14ac:dyDescent="0.2">
      <c r="B23" s="22" t="s">
        <v>55</v>
      </c>
      <c r="C23" s="23">
        <v>501.25630866269103</v>
      </c>
      <c r="D23" s="23">
        <v>474.06298167440701</v>
      </c>
      <c r="E23" s="23">
        <v>426.49866854817401</v>
      </c>
      <c r="F23" s="23">
        <v>434.67558110862001</v>
      </c>
      <c r="G23" s="23">
        <v>453.488158474915</v>
      </c>
      <c r="H23" s="23">
        <v>456.06606863297401</v>
      </c>
      <c r="I23" s="23">
        <v>468.98496674487802</v>
      </c>
      <c r="J23" s="23">
        <v>489.38531050825401</v>
      </c>
      <c r="K23" s="23">
        <v>507.298436043484</v>
      </c>
      <c r="L23" s="23">
        <v>638.86626567566395</v>
      </c>
    </row>
    <row r="25" spans="2:12" x14ac:dyDescent="0.2">
      <c r="B25" s="57" t="s">
        <v>64</v>
      </c>
    </row>
    <row r="27" spans="2:12" ht="15" thickBot="1" x14ac:dyDescent="0.25">
      <c r="B27" s="20" t="s">
        <v>67</v>
      </c>
      <c r="C27" s="17">
        <v>2011</v>
      </c>
      <c r="D27" s="17">
        <v>2012</v>
      </c>
      <c r="E27" s="17">
        <v>2013</v>
      </c>
      <c r="F27" s="17">
        <v>2014</v>
      </c>
      <c r="G27" s="17">
        <v>2015</v>
      </c>
      <c r="H27" s="17">
        <v>2016</v>
      </c>
      <c r="I27" s="17">
        <v>2017</v>
      </c>
      <c r="J27" s="17">
        <v>2018</v>
      </c>
      <c r="K27" s="17">
        <v>2019</v>
      </c>
      <c r="L27" s="17">
        <v>2020</v>
      </c>
    </row>
    <row r="28" spans="2:12" ht="15" thickTop="1" thickBot="1" x14ac:dyDescent="0.25">
      <c r="B28" s="16" t="s">
        <v>66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</row>
    <row r="29" spans="2:12" ht="15" thickTop="1" x14ac:dyDescent="0.2">
      <c r="B29" s="22" t="s">
        <v>50</v>
      </c>
      <c r="C29" s="23">
        <v>5849.8598794733998</v>
      </c>
      <c r="D29" s="23">
        <v>5651.1769534205396</v>
      </c>
      <c r="E29" s="23">
        <v>5516.1635238957997</v>
      </c>
      <c r="F29" s="23">
        <v>5637.2243392155597</v>
      </c>
      <c r="G29" s="23">
        <v>5279.9325069375</v>
      </c>
      <c r="H29" s="23">
        <v>5357.2910795183398</v>
      </c>
      <c r="I29" s="23">
        <v>5200.7149780828804</v>
      </c>
      <c r="J29" s="23">
        <v>5353.6520467168302</v>
      </c>
      <c r="K29" s="23">
        <v>5632.9334981780803</v>
      </c>
      <c r="L29" s="23">
        <v>7329.0066030047401</v>
      </c>
    </row>
    <row r="30" spans="2:12" ht="14.25" x14ac:dyDescent="0.2">
      <c r="B30" s="22" t="s">
        <v>51</v>
      </c>
      <c r="C30" s="23">
        <v>232064.60134452101</v>
      </c>
      <c r="D30" s="23">
        <v>227684.46430257501</v>
      </c>
      <c r="E30" s="23">
        <v>224096.19428501101</v>
      </c>
      <c r="F30" s="23">
        <v>227124.33196034</v>
      </c>
      <c r="G30" s="23">
        <v>213618.013720007</v>
      </c>
      <c r="H30" s="23">
        <v>219786.113822026</v>
      </c>
      <c r="I30" s="23">
        <v>216455.96960993099</v>
      </c>
      <c r="J30" s="23">
        <v>223382.652144747</v>
      </c>
      <c r="K30" s="23">
        <v>230566.60561466799</v>
      </c>
      <c r="L30" s="23">
        <v>254790.93058670399</v>
      </c>
    </row>
    <row r="31" spans="2:12" ht="14.25" x14ac:dyDescent="0.2">
      <c r="B31" s="22" t="s">
        <v>52</v>
      </c>
      <c r="C31" s="23">
        <v>258.29252625871101</v>
      </c>
      <c r="D31" s="23">
        <v>249.61519810855501</v>
      </c>
      <c r="E31" s="23">
        <v>245.821733930183</v>
      </c>
      <c r="F31" s="23">
        <v>248.90772459284301</v>
      </c>
      <c r="G31" s="23">
        <v>234.94100064366401</v>
      </c>
      <c r="H31" s="23">
        <v>235.205452404845</v>
      </c>
      <c r="I31" s="23">
        <v>243.41392319891901</v>
      </c>
      <c r="J31" s="23">
        <v>252.71809735728701</v>
      </c>
      <c r="K31" s="23">
        <v>262.13188918893297</v>
      </c>
      <c r="L31" s="23">
        <v>306.33085020223001</v>
      </c>
    </row>
    <row r="32" spans="2:12" ht="14.25" x14ac:dyDescent="0.2">
      <c r="B32" s="22" t="s">
        <v>53</v>
      </c>
      <c r="C32" s="23">
        <v>107.83064790498899</v>
      </c>
      <c r="D32" s="23">
        <v>104.22529176715599</v>
      </c>
      <c r="E32" s="23">
        <v>102.449699351265</v>
      </c>
      <c r="F32" s="23">
        <v>103.586709885825</v>
      </c>
      <c r="G32" s="23">
        <v>98.071795663419095</v>
      </c>
      <c r="H32" s="23">
        <v>99.357384774376897</v>
      </c>
      <c r="I32" s="23">
        <v>100.311590589338</v>
      </c>
      <c r="J32" s="23">
        <v>103.844455139321</v>
      </c>
      <c r="K32" s="23">
        <v>107.24016229058201</v>
      </c>
      <c r="L32" s="23">
        <v>128.21992757326899</v>
      </c>
    </row>
    <row r="33" spans="2:12" ht="14.25" x14ac:dyDescent="0.2">
      <c r="B33" s="22" t="s">
        <v>54</v>
      </c>
      <c r="C33" s="23">
        <v>883.37153470693295</v>
      </c>
      <c r="D33" s="23">
        <v>857.78535619562501</v>
      </c>
      <c r="E33" s="23">
        <v>845.26687192701604</v>
      </c>
      <c r="F33" s="23">
        <v>856.10421893323701</v>
      </c>
      <c r="G33" s="23">
        <v>809.89424025346602</v>
      </c>
      <c r="H33" s="23">
        <v>822.84322558703604</v>
      </c>
      <c r="I33" s="23">
        <v>831.72657370195304</v>
      </c>
      <c r="J33" s="23">
        <v>861.51085488384501</v>
      </c>
      <c r="K33" s="23">
        <v>891.32421142803003</v>
      </c>
      <c r="L33" s="23">
        <v>1082.30091746464</v>
      </c>
    </row>
    <row r="34" spans="2:12" ht="14.25" x14ac:dyDescent="0.2">
      <c r="B34" s="22" t="s">
        <v>55</v>
      </c>
      <c r="C34" s="23">
        <v>441.68576735346699</v>
      </c>
      <c r="D34" s="23">
        <v>428.892678097812</v>
      </c>
      <c r="E34" s="23">
        <v>422.63343596350802</v>
      </c>
      <c r="F34" s="23">
        <v>428.05210946661902</v>
      </c>
      <c r="G34" s="23">
        <v>462.08304311515099</v>
      </c>
      <c r="H34" s="23">
        <v>462.663026899812</v>
      </c>
      <c r="I34" s="23">
        <v>479.50529829409498</v>
      </c>
      <c r="J34" s="23">
        <v>497.03831950307</v>
      </c>
      <c r="K34" s="23">
        <v>513.55824728840298</v>
      </c>
      <c r="L34" s="23">
        <v>627.92533761538402</v>
      </c>
    </row>
    <row r="36" spans="2:12" ht="15" thickBot="1" x14ac:dyDescent="0.25">
      <c r="B36" s="20" t="s">
        <v>65</v>
      </c>
      <c r="C36" s="17">
        <v>2011</v>
      </c>
      <c r="D36" s="17">
        <v>2012</v>
      </c>
      <c r="E36" s="17">
        <v>2013</v>
      </c>
      <c r="F36" s="17">
        <v>2014</v>
      </c>
      <c r="G36" s="17">
        <v>2015</v>
      </c>
      <c r="H36" s="17">
        <v>2016</v>
      </c>
      <c r="I36" s="17">
        <v>2017</v>
      </c>
      <c r="J36" s="17">
        <v>2018</v>
      </c>
      <c r="K36" s="17">
        <v>2019</v>
      </c>
      <c r="L36" s="17">
        <v>2020</v>
      </c>
    </row>
    <row r="37" spans="2:12" ht="15" thickTop="1" thickBot="1" x14ac:dyDescent="0.25">
      <c r="B37" s="16" t="s">
        <v>66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</row>
    <row r="38" spans="2:12" ht="15" thickTop="1" x14ac:dyDescent="0.2">
      <c r="B38" s="22" t="s">
        <v>50</v>
      </c>
      <c r="C38" s="23">
        <v>6475.5967980710002</v>
      </c>
      <c r="D38" s="23">
        <v>6041.7778942861296</v>
      </c>
      <c r="E38" s="23">
        <v>5517.7084822708302</v>
      </c>
      <c r="F38" s="23">
        <v>5631.4239725238604</v>
      </c>
      <c r="G38" s="23">
        <v>5267.0808297129997</v>
      </c>
      <c r="H38" s="23">
        <v>5357.2910795183398</v>
      </c>
      <c r="I38" s="23">
        <v>5162.4995749790996</v>
      </c>
      <c r="J38" s="23">
        <v>5298.77440644739</v>
      </c>
      <c r="K38" s="23">
        <v>5530.2053257478701</v>
      </c>
      <c r="L38" s="23">
        <v>7168.8018046747702</v>
      </c>
    </row>
    <row r="39" spans="2:12" ht="14.25" x14ac:dyDescent="0.2">
      <c r="B39" s="22" t="s">
        <v>51</v>
      </c>
      <c r="C39" s="23">
        <v>256887.65549500301</v>
      </c>
      <c r="D39" s="23">
        <v>243421.67563219601</v>
      </c>
      <c r="E39" s="23">
        <v>224158.95879347299</v>
      </c>
      <c r="F39" s="23">
        <v>226890.63460669501</v>
      </c>
      <c r="G39" s="23">
        <v>213098.05446710699</v>
      </c>
      <c r="H39" s="23">
        <v>219786.113822026</v>
      </c>
      <c r="I39" s="23">
        <v>214865.42827710899</v>
      </c>
      <c r="J39" s="23">
        <v>221092.867018658</v>
      </c>
      <c r="K39" s="23">
        <v>226361.7475197</v>
      </c>
      <c r="L39" s="23">
        <v>249221.45414030401</v>
      </c>
    </row>
    <row r="40" spans="2:12" ht="14.25" x14ac:dyDescent="0.2">
      <c r="B40" s="22" t="s">
        <v>52</v>
      </c>
      <c r="C40" s="23">
        <v>285.92108024254799</v>
      </c>
      <c r="D40" s="23">
        <v>266.86822912124302</v>
      </c>
      <c r="E40" s="23">
        <v>245.89058329350499</v>
      </c>
      <c r="F40" s="23">
        <v>248.651613431009</v>
      </c>
      <c r="G40" s="23">
        <v>234.36913994220501</v>
      </c>
      <c r="H40" s="23">
        <v>235.205452404845</v>
      </c>
      <c r="I40" s="23">
        <v>241.62529197507399</v>
      </c>
      <c r="J40" s="23">
        <v>250.127609085854</v>
      </c>
      <c r="K40" s="23">
        <v>257.35137297641899</v>
      </c>
      <c r="L40" s="23">
        <v>299.6347623506</v>
      </c>
    </row>
    <row r="41" spans="2:12" ht="14.25" x14ac:dyDescent="0.2">
      <c r="B41" s="22" t="s">
        <v>53</v>
      </c>
      <c r="C41" s="23">
        <v>119.36487585927</v>
      </c>
      <c r="D41" s="23">
        <v>111.429188824671</v>
      </c>
      <c r="E41" s="23">
        <v>102.47839330139</v>
      </c>
      <c r="F41" s="23">
        <v>103.480125356708</v>
      </c>
      <c r="G41" s="23">
        <v>97.833082941043003</v>
      </c>
      <c r="H41" s="23">
        <v>99.357384774376897</v>
      </c>
      <c r="I41" s="23">
        <v>99.574490423974595</v>
      </c>
      <c r="J41" s="23">
        <v>102.779996970694</v>
      </c>
      <c r="K41" s="23">
        <v>105.28441651676999</v>
      </c>
      <c r="L41" s="23">
        <v>125.417167424255</v>
      </c>
    </row>
    <row r="42" spans="2:12" ht="14.25" x14ac:dyDescent="0.2">
      <c r="B42" s="22" t="s">
        <v>54</v>
      </c>
      <c r="C42" s="23">
        <v>977.86237611049</v>
      </c>
      <c r="D42" s="23">
        <v>917.07420344857496</v>
      </c>
      <c r="E42" s="23">
        <v>845.50361293863898</v>
      </c>
      <c r="F42" s="23">
        <v>855.22333889417598</v>
      </c>
      <c r="G42" s="23">
        <v>807.92290835707502</v>
      </c>
      <c r="H42" s="23">
        <v>822.84322558703604</v>
      </c>
      <c r="I42" s="23">
        <v>825.61495896819099</v>
      </c>
      <c r="J42" s="23">
        <v>852.67993304395304</v>
      </c>
      <c r="K42" s="23">
        <v>875.06907415143905</v>
      </c>
      <c r="L42" s="23">
        <v>1058.64289536057</v>
      </c>
    </row>
    <row r="43" spans="2:12" ht="14.25" x14ac:dyDescent="0.2">
      <c r="B43" s="22" t="s">
        <v>55</v>
      </c>
      <c r="C43" s="23">
        <v>488.931188055245</v>
      </c>
      <c r="D43" s="23">
        <v>458.53710172428703</v>
      </c>
      <c r="E43" s="23">
        <v>422.75180646932</v>
      </c>
      <c r="F43" s="23">
        <v>427.61166944708799</v>
      </c>
      <c r="G43" s="23">
        <v>460.95830485131398</v>
      </c>
      <c r="H43" s="23">
        <v>462.663026899812</v>
      </c>
      <c r="I43" s="23">
        <v>475.98184270348298</v>
      </c>
      <c r="J43" s="23">
        <v>491.94342542706403</v>
      </c>
      <c r="K43" s="23">
        <v>504.19245232606897</v>
      </c>
      <c r="L43" s="23">
        <v>614.19951397678801</v>
      </c>
    </row>
    <row r="45" spans="2:12" x14ac:dyDescent="0.2">
      <c r="B45" s="57" t="s">
        <v>62</v>
      </c>
    </row>
    <row r="47" spans="2:12" ht="15" thickBot="1" x14ac:dyDescent="0.25">
      <c r="B47" s="20" t="s">
        <v>67</v>
      </c>
      <c r="C47" s="17">
        <v>2011</v>
      </c>
      <c r="D47" s="17">
        <v>2012</v>
      </c>
      <c r="E47" s="17">
        <v>2013</v>
      </c>
      <c r="F47" s="17">
        <v>2014</v>
      </c>
      <c r="G47" s="17">
        <v>2015</v>
      </c>
      <c r="H47" s="17">
        <v>2016</v>
      </c>
      <c r="I47" s="17">
        <v>2017</v>
      </c>
      <c r="J47" s="17">
        <v>2018</v>
      </c>
      <c r="K47" s="17">
        <v>2019</v>
      </c>
      <c r="L47" s="17">
        <v>2020</v>
      </c>
    </row>
    <row r="48" spans="2:12" ht="15" thickTop="1" thickBot="1" x14ac:dyDescent="0.25">
      <c r="B48" s="16" t="s">
        <v>66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</row>
    <row r="49" spans="2:12" ht="15" thickTop="1" x14ac:dyDescent="0.2">
      <c r="B49" s="22" t="s">
        <v>50</v>
      </c>
      <c r="C49" s="23">
        <v>4255.7526502800401</v>
      </c>
      <c r="D49" s="23">
        <v>4078.1749507509498</v>
      </c>
      <c r="E49" s="23">
        <v>3991.6017890207099</v>
      </c>
      <c r="F49" s="23">
        <v>3988.8080182149301</v>
      </c>
      <c r="G49" s="23">
        <v>3742.0646768986899</v>
      </c>
      <c r="H49" s="23">
        <v>3770.8066766035599</v>
      </c>
      <c r="I49" s="23">
        <v>3727.51711633384</v>
      </c>
      <c r="J49" s="23">
        <v>3859.5513257039502</v>
      </c>
      <c r="K49" s="23">
        <v>4021.9766001933499</v>
      </c>
      <c r="L49" s="23">
        <v>5473.8353592946096</v>
      </c>
    </row>
    <row r="50" spans="2:12" ht="14.25" x14ac:dyDescent="0.2">
      <c r="B50" s="22" t="s">
        <v>51</v>
      </c>
      <c r="C50" s="23">
        <v>196430.60680684599</v>
      </c>
      <c r="D50" s="23">
        <v>188534.983713419</v>
      </c>
      <c r="E50" s="23">
        <v>188985.728095086</v>
      </c>
      <c r="F50" s="23">
        <v>189069.40031825099</v>
      </c>
      <c r="G50" s="23">
        <v>175114.560830148</v>
      </c>
      <c r="H50" s="23">
        <v>177296.626841819</v>
      </c>
      <c r="I50" s="23">
        <v>175186.58409264</v>
      </c>
      <c r="J50" s="23">
        <v>179552.17714203699</v>
      </c>
      <c r="K50" s="23">
        <v>188634.17455378</v>
      </c>
      <c r="L50" s="23">
        <v>215498.901557871</v>
      </c>
    </row>
    <row r="51" spans="2:12" ht="14.25" x14ac:dyDescent="0.2">
      <c r="B51" s="22" t="s">
        <v>52</v>
      </c>
      <c r="C51" s="23">
        <v>238.33809734408601</v>
      </c>
      <c r="D51" s="23">
        <v>225.947058749609</v>
      </c>
      <c r="E51" s="23">
        <v>221.81723211199599</v>
      </c>
      <c r="F51" s="23">
        <v>222.29741548230999</v>
      </c>
      <c r="G51" s="23">
        <v>208.73332957758899</v>
      </c>
      <c r="H51" s="23">
        <v>213.39249285545799</v>
      </c>
      <c r="I51" s="23">
        <v>215.87192248275201</v>
      </c>
      <c r="J51" s="23">
        <v>220.951656552873</v>
      </c>
      <c r="K51" s="23">
        <v>233.93002708515701</v>
      </c>
      <c r="L51" s="23">
        <v>281.484476187376</v>
      </c>
    </row>
    <row r="52" spans="2:12" ht="14.25" x14ac:dyDescent="0.2">
      <c r="B52" s="22" t="s">
        <v>53</v>
      </c>
      <c r="C52" s="23">
        <v>100.390841473099</v>
      </c>
      <c r="D52" s="23">
        <v>95.382047016118804</v>
      </c>
      <c r="E52" s="23">
        <v>93.461163235915294</v>
      </c>
      <c r="F52" s="23">
        <v>93.176564712115805</v>
      </c>
      <c r="G52" s="23">
        <v>87.226455231256494</v>
      </c>
      <c r="H52" s="23">
        <v>89.201936451083398</v>
      </c>
      <c r="I52" s="23">
        <v>89.8421272637421</v>
      </c>
      <c r="J52" s="23">
        <v>91.588668528552105</v>
      </c>
      <c r="K52" s="23">
        <v>96.741203668110899</v>
      </c>
      <c r="L52" s="23">
        <v>117.98100065141701</v>
      </c>
    </row>
    <row r="53" spans="2:12" ht="14.25" x14ac:dyDescent="0.2">
      <c r="B53" s="22" t="s">
        <v>54</v>
      </c>
      <c r="C53" s="23">
        <v>815.30834538905003</v>
      </c>
      <c r="D53" s="23">
        <v>774.00129034431802</v>
      </c>
      <c r="E53" s="23">
        <v>758.65676191650698</v>
      </c>
      <c r="F53" s="23">
        <v>759.35114311974496</v>
      </c>
      <c r="G53" s="23">
        <v>712.54563191095804</v>
      </c>
      <c r="H53" s="23">
        <v>728.588905764983</v>
      </c>
      <c r="I53" s="23">
        <v>733.55866650530595</v>
      </c>
      <c r="J53" s="23">
        <v>749.99086372187298</v>
      </c>
      <c r="K53" s="23">
        <v>791.82430145337196</v>
      </c>
      <c r="L53" s="23">
        <v>983.08545478204303</v>
      </c>
    </row>
    <row r="54" spans="2:12" ht="14.25" x14ac:dyDescent="0.2">
      <c r="B54" s="22" t="s">
        <v>55</v>
      </c>
      <c r="C54" s="23">
        <v>407.65417269452502</v>
      </c>
      <c r="D54" s="23">
        <v>387.00064517215901</v>
      </c>
      <c r="E54" s="23">
        <v>379.32838095825298</v>
      </c>
      <c r="F54" s="23">
        <v>379.67557155987203</v>
      </c>
      <c r="G54" s="23">
        <v>403.52394125539303</v>
      </c>
      <c r="H54" s="23">
        <v>406.08412910730101</v>
      </c>
      <c r="I54" s="23">
        <v>418.08178144125299</v>
      </c>
      <c r="J54" s="23">
        <v>428.285921793287</v>
      </c>
      <c r="K54" s="23">
        <v>451.65949328192397</v>
      </c>
      <c r="L54" s="23">
        <v>565.35479760615999</v>
      </c>
    </row>
    <row r="56" spans="2:12" ht="15" thickBot="1" x14ac:dyDescent="0.25">
      <c r="B56" s="20" t="s">
        <v>65</v>
      </c>
      <c r="C56" s="17">
        <v>2011</v>
      </c>
      <c r="D56" s="17">
        <v>2012</v>
      </c>
      <c r="E56" s="17">
        <v>2013</v>
      </c>
      <c r="F56" s="17">
        <v>2014</v>
      </c>
      <c r="G56" s="17">
        <v>2015</v>
      </c>
      <c r="H56" s="17">
        <v>2016</v>
      </c>
      <c r="I56" s="17">
        <v>2017</v>
      </c>
      <c r="J56" s="17">
        <v>2018</v>
      </c>
      <c r="K56" s="17">
        <v>2019</v>
      </c>
      <c r="L56" s="17">
        <v>2020</v>
      </c>
    </row>
    <row r="57" spans="2:12" ht="15" thickTop="1" thickBot="1" x14ac:dyDescent="0.25">
      <c r="B57" s="16" t="s">
        <v>66</v>
      </c>
      <c r="C57" s="21"/>
      <c r="D57" s="21"/>
      <c r="E57" s="21"/>
      <c r="F57" s="21"/>
      <c r="G57" s="21"/>
      <c r="H57" s="21"/>
      <c r="I57" s="21"/>
      <c r="J57" s="21"/>
      <c r="K57" s="21"/>
      <c r="L57" s="21"/>
    </row>
    <row r="58" spans="2:12" ht="15" thickTop="1" x14ac:dyDescent="0.2">
      <c r="B58" s="22" t="s">
        <v>50</v>
      </c>
      <c r="C58" s="23">
        <v>4710.9740751630497</v>
      </c>
      <c r="D58" s="23">
        <v>4360.0523341540102</v>
      </c>
      <c r="E58" s="23">
        <v>3992.7197505508602</v>
      </c>
      <c r="F58" s="23">
        <v>3984.7037733284101</v>
      </c>
      <c r="G58" s="23">
        <v>3732.9562636154601</v>
      </c>
      <c r="H58" s="23">
        <v>3770.8066766035599</v>
      </c>
      <c r="I58" s="23">
        <v>3700.1269267585099</v>
      </c>
      <c r="J58" s="23">
        <v>3819.9889732377801</v>
      </c>
      <c r="K58" s="23">
        <v>3948.6275528757201</v>
      </c>
      <c r="L58" s="23">
        <v>5354.18276006408</v>
      </c>
    </row>
    <row r="59" spans="2:12" ht="14.25" x14ac:dyDescent="0.2">
      <c r="B59" s="22" t="s">
        <v>51</v>
      </c>
      <c r="C59" s="23">
        <v>217442.030183475</v>
      </c>
      <c r="D59" s="23">
        <v>201566.241207482</v>
      </c>
      <c r="E59" s="23">
        <v>189038.65891958299</v>
      </c>
      <c r="F59" s="23">
        <v>188874.85921326099</v>
      </c>
      <c r="G59" s="23">
        <v>174688.321326112</v>
      </c>
      <c r="H59" s="23">
        <v>177296.626841819</v>
      </c>
      <c r="I59" s="23">
        <v>173899.29456462499</v>
      </c>
      <c r="J59" s="23">
        <v>177711.676545283</v>
      </c>
      <c r="K59" s="23">
        <v>185194.04091540899</v>
      </c>
      <c r="L59" s="23">
        <v>210788.30980451501</v>
      </c>
    </row>
    <row r="60" spans="2:12" ht="14.25" x14ac:dyDescent="0.2">
      <c r="B60" s="22" t="s">
        <v>52</v>
      </c>
      <c r="C60" s="23">
        <v>263.83220313280901</v>
      </c>
      <c r="D60" s="23">
        <v>241.56418319303901</v>
      </c>
      <c r="E60" s="23">
        <v>221.87935833232899</v>
      </c>
      <c r="F60" s="23">
        <v>222.06868473703099</v>
      </c>
      <c r="G60" s="23">
        <v>208.22525994332699</v>
      </c>
      <c r="H60" s="23">
        <v>213.39249285545799</v>
      </c>
      <c r="I60" s="23">
        <v>214.28567278992401</v>
      </c>
      <c r="J60" s="23">
        <v>218.68679036070401</v>
      </c>
      <c r="K60" s="23">
        <v>229.663830055354</v>
      </c>
      <c r="L60" s="23">
        <v>275.33150537109498</v>
      </c>
    </row>
    <row r="61" spans="2:12" ht="14.25" x14ac:dyDescent="0.2">
      <c r="B61" s="22" t="s">
        <v>53</v>
      </c>
      <c r="C61" s="23">
        <v>111.12926206659399</v>
      </c>
      <c r="D61" s="23">
        <v>101.97471215707399</v>
      </c>
      <c r="E61" s="23">
        <v>93.487339691028794</v>
      </c>
      <c r="F61" s="23">
        <v>93.080691599768002</v>
      </c>
      <c r="G61" s="23">
        <v>87.014140727880502</v>
      </c>
      <c r="H61" s="23">
        <v>89.201936451083398</v>
      </c>
      <c r="I61" s="23">
        <v>89.1819578209724</v>
      </c>
      <c r="J61" s="23">
        <v>90.649838369175399</v>
      </c>
      <c r="K61" s="23">
        <v>94.976928081555897</v>
      </c>
      <c r="L61" s="23">
        <v>115.402053266054</v>
      </c>
    </row>
    <row r="62" spans="2:12" ht="14.25" x14ac:dyDescent="0.2">
      <c r="B62" s="22" t="s">
        <v>54</v>
      </c>
      <c r="C62" s="23">
        <v>902.518730297719</v>
      </c>
      <c r="D62" s="23">
        <v>827.49910765415905</v>
      </c>
      <c r="E62" s="23">
        <v>758.86924530519195</v>
      </c>
      <c r="F62" s="23">
        <v>758.56981620905003</v>
      </c>
      <c r="G62" s="23">
        <v>710.81125245496798</v>
      </c>
      <c r="H62" s="23">
        <v>728.588905764983</v>
      </c>
      <c r="I62" s="23">
        <v>728.168399924862</v>
      </c>
      <c r="J62" s="23">
        <v>742.30307817556798</v>
      </c>
      <c r="K62" s="23">
        <v>777.38375046862598</v>
      </c>
      <c r="L62" s="23">
        <v>961.59618405878905</v>
      </c>
    </row>
    <row r="63" spans="2:12" ht="14.25" x14ac:dyDescent="0.2">
      <c r="B63" s="22" t="s">
        <v>55</v>
      </c>
      <c r="C63" s="23">
        <v>451.25936514885899</v>
      </c>
      <c r="D63" s="23">
        <v>413.74955382707998</v>
      </c>
      <c r="E63" s="23">
        <v>379.43462265259598</v>
      </c>
      <c r="F63" s="23">
        <v>379.28490810452502</v>
      </c>
      <c r="G63" s="23">
        <v>402.541739411229</v>
      </c>
      <c r="H63" s="23">
        <v>406.08412910730101</v>
      </c>
      <c r="I63" s="23">
        <v>415.009672341743</v>
      </c>
      <c r="J63" s="23">
        <v>423.89577455481401</v>
      </c>
      <c r="K63" s="23">
        <v>443.42254989876301</v>
      </c>
      <c r="L63" s="23">
        <v>552.99670376868903</v>
      </c>
    </row>
    <row r="65" spans="2:12" x14ac:dyDescent="0.2">
      <c r="B65" s="57" t="s">
        <v>63</v>
      </c>
    </row>
    <row r="67" spans="2:12" ht="15" thickBot="1" x14ac:dyDescent="0.25">
      <c r="B67" s="20" t="s">
        <v>67</v>
      </c>
      <c r="C67" s="17">
        <v>2011</v>
      </c>
      <c r="D67" s="17">
        <v>2012</v>
      </c>
      <c r="E67" s="17">
        <v>2013</v>
      </c>
      <c r="F67" s="17">
        <v>2014</v>
      </c>
      <c r="G67" s="17">
        <v>2015</v>
      </c>
      <c r="H67" s="17">
        <v>2016</v>
      </c>
      <c r="I67" s="17">
        <v>2017</v>
      </c>
      <c r="J67" s="17">
        <v>2018</v>
      </c>
      <c r="K67" s="17">
        <v>2019</v>
      </c>
      <c r="L67" s="17">
        <v>2020</v>
      </c>
    </row>
    <row r="68" spans="2:12" ht="15" thickTop="1" thickBot="1" x14ac:dyDescent="0.25">
      <c r="B68" s="16" t="s">
        <v>66</v>
      </c>
      <c r="C68" s="21"/>
      <c r="D68" s="21"/>
      <c r="E68" s="21"/>
      <c r="F68" s="21"/>
      <c r="G68" s="21"/>
      <c r="H68" s="21"/>
      <c r="I68" s="21"/>
      <c r="J68" s="21"/>
      <c r="K68" s="21"/>
      <c r="L68" s="21"/>
    </row>
    <row r="69" spans="2:12" ht="15" thickTop="1" x14ac:dyDescent="0.2">
      <c r="B69" s="22" t="s">
        <v>50</v>
      </c>
      <c r="C69" s="23">
        <v>3768.9750360980702</v>
      </c>
      <c r="D69" s="23">
        <v>3595.4727023737501</v>
      </c>
      <c r="E69" s="23">
        <v>3340.0966461532298</v>
      </c>
      <c r="F69" s="23">
        <v>3339.3553469212402</v>
      </c>
      <c r="G69" s="23">
        <v>3200.9472764531502</v>
      </c>
      <c r="H69" s="23">
        <v>3261.9116554962802</v>
      </c>
      <c r="I69" s="23">
        <v>3285.8650257364802</v>
      </c>
      <c r="J69" s="23">
        <v>3331.45566895503</v>
      </c>
      <c r="K69" s="23">
        <v>3551.2142330607799</v>
      </c>
      <c r="L69" s="23">
        <v>4813.8945388634002</v>
      </c>
    </row>
    <row r="70" spans="2:12" ht="14.25" x14ac:dyDescent="0.2">
      <c r="B70" s="22" t="s">
        <v>51</v>
      </c>
      <c r="C70" s="23">
        <v>173506.618821957</v>
      </c>
      <c r="D70" s="23">
        <v>166668.28975301501</v>
      </c>
      <c r="E70" s="23">
        <v>159734.83239682199</v>
      </c>
      <c r="F70" s="23">
        <v>159711.68147041599</v>
      </c>
      <c r="G70" s="23">
        <v>153692.62127087699</v>
      </c>
      <c r="H70" s="23">
        <v>155357.89715969301</v>
      </c>
      <c r="I70" s="23">
        <v>152036.52027895499</v>
      </c>
      <c r="J70" s="23">
        <v>152417.85755493899</v>
      </c>
      <c r="K70" s="23">
        <v>159208.08093304699</v>
      </c>
      <c r="L70" s="23">
        <v>179196.17422238999</v>
      </c>
    </row>
    <row r="71" spans="2:12" ht="14.25" x14ac:dyDescent="0.2">
      <c r="B71" s="22" t="s">
        <v>52</v>
      </c>
      <c r="C71" s="23">
        <v>252.490432129222</v>
      </c>
      <c r="D71" s="23">
        <v>242.198396019716</v>
      </c>
      <c r="E71" s="23">
        <v>232.862747970404</v>
      </c>
      <c r="F71" s="23">
        <v>234.14412494262899</v>
      </c>
      <c r="G71" s="23">
        <v>221.705037615393</v>
      </c>
      <c r="H71" s="23">
        <v>225.50093614212099</v>
      </c>
      <c r="I71" s="23">
        <v>229.55520886491499</v>
      </c>
      <c r="J71" s="23">
        <v>232.44099295473899</v>
      </c>
      <c r="K71" s="23">
        <v>248.95183680544201</v>
      </c>
      <c r="L71" s="23">
        <v>304.75696020581199</v>
      </c>
    </row>
    <row r="72" spans="2:12" ht="14.25" x14ac:dyDescent="0.2">
      <c r="B72" s="22" t="s">
        <v>53</v>
      </c>
      <c r="C72" s="23">
        <v>102.75895355858199</v>
      </c>
      <c r="D72" s="23">
        <v>98.088726987015306</v>
      </c>
      <c r="E72" s="23">
        <v>94.096702756279299</v>
      </c>
      <c r="F72" s="23">
        <v>94.012485015131006</v>
      </c>
      <c r="G72" s="23">
        <v>89.139435357467406</v>
      </c>
      <c r="H72" s="23">
        <v>90.276279774590407</v>
      </c>
      <c r="I72" s="23">
        <v>91.706610581549199</v>
      </c>
      <c r="J72" s="23">
        <v>92.697610070942105</v>
      </c>
      <c r="K72" s="23">
        <v>98.906971000351902</v>
      </c>
      <c r="L72" s="23">
        <v>120.406710943105</v>
      </c>
    </row>
    <row r="73" spans="2:12" ht="14.25" x14ac:dyDescent="0.2">
      <c r="B73" s="22" t="s">
        <v>54</v>
      </c>
      <c r="C73" s="23">
        <v>826.65088851993403</v>
      </c>
      <c r="D73" s="23">
        <v>795.77528798600804</v>
      </c>
      <c r="E73" s="23">
        <v>762.96639469060801</v>
      </c>
      <c r="F73" s="23">
        <v>764.95556652751804</v>
      </c>
      <c r="G73" s="23">
        <v>723.29464689121403</v>
      </c>
      <c r="H73" s="23">
        <v>733.636957877226</v>
      </c>
      <c r="I73" s="23">
        <v>745.03205856220097</v>
      </c>
      <c r="J73" s="23">
        <v>752.90705793747395</v>
      </c>
      <c r="K73" s="23">
        <v>803.69764303824297</v>
      </c>
      <c r="L73" s="23">
        <v>1003.8508678293</v>
      </c>
    </row>
    <row r="74" spans="2:12" ht="14.25" x14ac:dyDescent="0.2">
      <c r="B74" s="22" t="s">
        <v>55</v>
      </c>
      <c r="C74" s="23">
        <v>413.32544425996701</v>
      </c>
      <c r="D74" s="23">
        <v>397.88764399300402</v>
      </c>
      <c r="E74" s="23">
        <v>381.48319734530401</v>
      </c>
      <c r="F74" s="23">
        <v>382.47778326375902</v>
      </c>
      <c r="G74" s="23">
        <v>395.26697748510099</v>
      </c>
      <c r="H74" s="23">
        <v>396.83432745351502</v>
      </c>
      <c r="I74" s="23">
        <v>411.55287439712299</v>
      </c>
      <c r="J74" s="23">
        <v>416.68757764351301</v>
      </c>
      <c r="K74" s="23">
        <v>444.32477245727398</v>
      </c>
      <c r="L74" s="23">
        <v>560.41939094946599</v>
      </c>
    </row>
    <row r="76" spans="2:12" ht="15" thickBot="1" x14ac:dyDescent="0.25">
      <c r="B76" s="20" t="s">
        <v>65</v>
      </c>
      <c r="C76" s="17">
        <v>2011</v>
      </c>
      <c r="D76" s="17">
        <v>2012</v>
      </c>
      <c r="E76" s="17">
        <v>2013</v>
      </c>
      <c r="F76" s="17">
        <v>2014</v>
      </c>
      <c r="G76" s="17">
        <v>2015</v>
      </c>
      <c r="H76" s="17">
        <v>2016</v>
      </c>
      <c r="I76" s="17">
        <v>2017</v>
      </c>
      <c r="J76" s="17">
        <v>2018</v>
      </c>
      <c r="K76" s="17">
        <v>2019</v>
      </c>
      <c r="L76" s="17">
        <v>2020</v>
      </c>
    </row>
    <row r="77" spans="2:12" ht="15" thickTop="1" thickBot="1" x14ac:dyDescent="0.25">
      <c r="B77" s="16" t="s">
        <v>66</v>
      </c>
      <c r="C77" s="21"/>
      <c r="D77" s="21"/>
      <c r="E77" s="21"/>
      <c r="F77" s="21"/>
      <c r="G77" s="21"/>
      <c r="H77" s="21"/>
      <c r="I77" s="21"/>
      <c r="J77" s="21"/>
      <c r="K77" s="21"/>
      <c r="L77" s="21"/>
    </row>
    <row r="78" spans="2:12" ht="15" thickTop="1" x14ac:dyDescent="0.2">
      <c r="B78" s="22" t="s">
        <v>50</v>
      </c>
      <c r="C78" s="23">
        <v>4172.1277395730103</v>
      </c>
      <c r="D78" s="23">
        <v>3843.98642473272</v>
      </c>
      <c r="E78" s="23">
        <v>3341.0321351510702</v>
      </c>
      <c r="F78" s="23">
        <v>3335.9193499907501</v>
      </c>
      <c r="G78" s="23">
        <v>3193.15597587202</v>
      </c>
      <c r="H78" s="23">
        <v>3261.9116554962802</v>
      </c>
      <c r="I78" s="23">
        <v>3261.7201423824899</v>
      </c>
      <c r="J78" s="23">
        <v>3297.3065639741399</v>
      </c>
      <c r="K78" s="23">
        <v>3486.4505094719202</v>
      </c>
      <c r="L78" s="23">
        <v>4708.6675898981503</v>
      </c>
    </row>
    <row r="79" spans="2:12" ht="14.25" x14ac:dyDescent="0.2">
      <c r="B79" s="22" t="s">
        <v>51</v>
      </c>
      <c r="C79" s="23">
        <v>192065.95173844299</v>
      </c>
      <c r="D79" s="23">
        <v>178188.153902833</v>
      </c>
      <c r="E79" s="23">
        <v>159779.57067661101</v>
      </c>
      <c r="F79" s="23">
        <v>159547.34770228199</v>
      </c>
      <c r="G79" s="23">
        <v>153318.52407214101</v>
      </c>
      <c r="H79" s="23">
        <v>155357.89715969301</v>
      </c>
      <c r="I79" s="23">
        <v>150919.33986559999</v>
      </c>
      <c r="J79" s="23">
        <v>150855.49745298401</v>
      </c>
      <c r="K79" s="23">
        <v>156304.59286671999</v>
      </c>
      <c r="L79" s="23">
        <v>175279.12399882599</v>
      </c>
    </row>
    <row r="80" spans="2:12" ht="14.25" x14ac:dyDescent="0.2">
      <c r="B80" s="22" t="s">
        <v>52</v>
      </c>
      <c r="C80" s="23">
        <v>279.49835851226197</v>
      </c>
      <c r="D80" s="23">
        <v>258.93878870980501</v>
      </c>
      <c r="E80" s="23">
        <v>232.92796780138801</v>
      </c>
      <c r="F80" s="23">
        <v>233.90320464184799</v>
      </c>
      <c r="G80" s="23">
        <v>221.16539405390199</v>
      </c>
      <c r="H80" s="23">
        <v>225.50093614212099</v>
      </c>
      <c r="I80" s="23">
        <v>227.86841293814001</v>
      </c>
      <c r="J80" s="23">
        <v>230.05835525547701</v>
      </c>
      <c r="K80" s="23">
        <v>244.41168606046401</v>
      </c>
      <c r="L80" s="23">
        <v>298.09527602484701</v>
      </c>
    </row>
    <row r="81" spans="2:12" ht="14.25" x14ac:dyDescent="0.2">
      <c r="B81" s="22" t="s">
        <v>53</v>
      </c>
      <c r="C81" s="23">
        <v>113.75068195599</v>
      </c>
      <c r="D81" s="23">
        <v>104.868473819442</v>
      </c>
      <c r="E81" s="23">
        <v>94.123057212298704</v>
      </c>
      <c r="F81" s="23">
        <v>93.915751790786501</v>
      </c>
      <c r="G81" s="23">
        <v>88.922464543980098</v>
      </c>
      <c r="H81" s="23">
        <v>90.276279774590407</v>
      </c>
      <c r="I81" s="23">
        <v>91.032740718381405</v>
      </c>
      <c r="J81" s="23">
        <v>91.7474127000783</v>
      </c>
      <c r="K81" s="23">
        <v>97.103198174920905</v>
      </c>
      <c r="L81" s="23">
        <v>117.77473994224501</v>
      </c>
    </row>
    <row r="82" spans="2:12" ht="14.25" x14ac:dyDescent="0.2">
      <c r="B82" s="22" t="s">
        <v>54</v>
      </c>
      <c r="C82" s="23">
        <v>915.07454146134398</v>
      </c>
      <c r="D82" s="23">
        <v>850.77809160849699</v>
      </c>
      <c r="E82" s="23">
        <v>763.18008511443998</v>
      </c>
      <c r="F82" s="23">
        <v>764.16847300032703</v>
      </c>
      <c r="G82" s="23">
        <v>721.53410367823903</v>
      </c>
      <c r="H82" s="23">
        <v>733.636957877226</v>
      </c>
      <c r="I82" s="23">
        <v>739.55748428478205</v>
      </c>
      <c r="J82" s="23">
        <v>745.18937992604003</v>
      </c>
      <c r="K82" s="23">
        <v>789.04055715528602</v>
      </c>
      <c r="L82" s="23">
        <v>981.90768582042597</v>
      </c>
    </row>
    <row r="83" spans="2:12" ht="14.25" x14ac:dyDescent="0.2">
      <c r="B83" s="22" t="s">
        <v>55</v>
      </c>
      <c r="C83" s="23">
        <v>457.53727073067199</v>
      </c>
      <c r="D83" s="23">
        <v>425.38904580424798</v>
      </c>
      <c r="E83" s="23">
        <v>381.59004255721999</v>
      </c>
      <c r="F83" s="23">
        <v>382.08423650016402</v>
      </c>
      <c r="G83" s="23">
        <v>394.30487359353299</v>
      </c>
      <c r="H83" s="23">
        <v>396.83432745351502</v>
      </c>
      <c r="I83" s="23">
        <v>408.52874039634003</v>
      </c>
      <c r="J83" s="23">
        <v>412.41631929666403</v>
      </c>
      <c r="K83" s="23">
        <v>436.22159285205299</v>
      </c>
      <c r="L83" s="23">
        <v>548.16918019505704</v>
      </c>
    </row>
    <row r="86" spans="2:12" ht="42.75" customHeight="1" x14ac:dyDescent="0.2"/>
    <row r="128" spans="1:1" x14ac:dyDescent="0.2">
      <c r="A128" s="88"/>
    </row>
    <row r="142" spans="4:5" ht="13.5" x14ac:dyDescent="0.2">
      <c r="D142" s="89"/>
      <c r="E142" s="89"/>
    </row>
  </sheetData>
  <mergeCells count="2">
    <mergeCell ref="B2:J2"/>
    <mergeCell ref="B3:J3"/>
  </mergeCells>
  <pageMargins left="0.7" right="0.7" top="0.75" bottom="0.75" header="0.3" footer="0.3"/>
  <pageSetup paperSize="9" scale="75" fitToHeight="0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75"/>
  <sheetViews>
    <sheetView showGridLines="0" view="pageLayout" zoomScaleNormal="60" workbookViewId="0">
      <selection activeCell="B2" sqref="B2:H2"/>
    </sheetView>
  </sheetViews>
  <sheetFormatPr baseColWidth="10" defaultRowHeight="12.75" x14ac:dyDescent="0.2"/>
  <cols>
    <col min="1" max="1" width="6.140625" customWidth="1"/>
    <col min="2" max="2" width="40.5703125" customWidth="1"/>
  </cols>
  <sheetData>
    <row r="2" spans="2:12" ht="13.5" x14ac:dyDescent="0.2">
      <c r="B2" s="107" t="s">
        <v>86</v>
      </c>
      <c r="C2" s="107"/>
      <c r="D2" s="107"/>
      <c r="E2" s="107"/>
      <c r="F2" s="107"/>
      <c r="G2" s="107"/>
      <c r="H2" s="107"/>
    </row>
    <row r="3" spans="2:12" x14ac:dyDescent="0.2">
      <c r="B3" s="109" t="s">
        <v>35</v>
      </c>
      <c r="C3" s="109"/>
      <c r="D3" s="109"/>
      <c r="E3" s="109"/>
      <c r="F3" s="109"/>
      <c r="G3" s="109"/>
      <c r="H3" s="109"/>
      <c r="I3" s="109"/>
    </row>
    <row r="5" spans="2:12" x14ac:dyDescent="0.2">
      <c r="B5" s="57" t="s">
        <v>83</v>
      </c>
    </row>
    <row r="7" spans="2:12" ht="15" thickBot="1" x14ac:dyDescent="0.25">
      <c r="B7" s="33" t="s">
        <v>10</v>
      </c>
      <c r="C7" s="29">
        <v>2011</v>
      </c>
      <c r="D7" s="29">
        <v>2012</v>
      </c>
      <c r="E7" s="29">
        <v>2013</v>
      </c>
      <c r="F7" s="29">
        <v>2014</v>
      </c>
      <c r="G7" s="29">
        <v>2015</v>
      </c>
      <c r="H7" s="29">
        <v>2016</v>
      </c>
      <c r="I7" s="29">
        <v>2017</v>
      </c>
      <c r="J7" s="29">
        <v>2018</v>
      </c>
      <c r="K7" s="29">
        <v>2019</v>
      </c>
      <c r="L7" s="29">
        <v>2020</v>
      </c>
    </row>
    <row r="8" spans="2:12" ht="15" thickTop="1" thickBot="1" x14ac:dyDescent="0.25"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</row>
    <row r="9" spans="2:12" ht="15" thickTop="1" x14ac:dyDescent="0.2">
      <c r="B9" s="32" t="s">
        <v>37</v>
      </c>
      <c r="C9" s="38">
        <v>5076.6871652891696</v>
      </c>
      <c r="D9" s="38">
        <v>4630.3417114938402</v>
      </c>
      <c r="E9" s="38">
        <v>4401.8172508433099</v>
      </c>
      <c r="F9" s="38">
        <v>3950.2942932015198</v>
      </c>
      <c r="G9" s="38">
        <v>3928.8096531122901</v>
      </c>
      <c r="H9" s="38">
        <v>3947.9003674789001</v>
      </c>
      <c r="I9" s="38">
        <v>4282.2215083256497</v>
      </c>
      <c r="J9" s="38">
        <v>4193.0180648544801</v>
      </c>
      <c r="K9" s="38">
        <v>3911.6693282291099</v>
      </c>
      <c r="L9" s="38">
        <v>4700.1809415129801</v>
      </c>
    </row>
    <row r="10" spans="2:12" ht="14.25" x14ac:dyDescent="0.2">
      <c r="B10" s="32" t="s">
        <v>38</v>
      </c>
      <c r="C10" s="38">
        <v>918.95303039293697</v>
      </c>
      <c r="D10" s="38">
        <v>824.92950357474103</v>
      </c>
      <c r="E10" s="38">
        <v>806.04694560567202</v>
      </c>
      <c r="F10" s="38">
        <v>754.97373008443196</v>
      </c>
      <c r="G10" s="38">
        <v>799.00918030144805</v>
      </c>
      <c r="H10" s="38">
        <v>802.959578870835</v>
      </c>
      <c r="I10" s="38">
        <v>925.21214328445296</v>
      </c>
      <c r="J10" s="38">
        <v>856.69801202365898</v>
      </c>
      <c r="K10" s="38">
        <v>843.09483204627702</v>
      </c>
      <c r="L10" s="38">
        <v>772.15662474287205</v>
      </c>
    </row>
    <row r="11" spans="2:12" ht="14.25" x14ac:dyDescent="0.2">
      <c r="B11" s="32" t="s">
        <v>39</v>
      </c>
      <c r="C11" s="38">
        <v>1513.0964665706799</v>
      </c>
      <c r="D11" s="38">
        <v>1410.66512531231</v>
      </c>
      <c r="E11" s="38">
        <v>1379.8866720882099</v>
      </c>
      <c r="F11" s="38">
        <v>1253.4087141023099</v>
      </c>
      <c r="G11" s="38">
        <v>1239.9139599187599</v>
      </c>
      <c r="H11" s="38">
        <v>1268.65503245072</v>
      </c>
      <c r="I11" s="38">
        <v>1431.8153188736001</v>
      </c>
      <c r="J11" s="38">
        <v>1381.67553187459</v>
      </c>
      <c r="K11" s="38">
        <v>1334.8953563074499</v>
      </c>
      <c r="L11" s="38">
        <v>1510.8643022343599</v>
      </c>
    </row>
    <row r="12" spans="2:12" ht="14.25" x14ac:dyDescent="0.2">
      <c r="B12" s="32" t="s">
        <v>40</v>
      </c>
      <c r="C12" s="38">
        <v>146.25358631420201</v>
      </c>
      <c r="D12" s="38">
        <v>138.325910440021</v>
      </c>
      <c r="E12" s="38">
        <v>133.67415832921699</v>
      </c>
      <c r="F12" s="38">
        <v>134.94913931829399</v>
      </c>
      <c r="G12" s="38">
        <v>134.65093298575701</v>
      </c>
      <c r="H12" s="38">
        <v>127.433601233462</v>
      </c>
      <c r="I12" s="38">
        <v>148.95849475211401</v>
      </c>
      <c r="J12" s="38">
        <v>145.420513482351</v>
      </c>
      <c r="K12" s="38">
        <v>150.549489837142</v>
      </c>
      <c r="L12" s="38">
        <v>148.54391244310901</v>
      </c>
    </row>
    <row r="13" spans="2:12" ht="14.25" x14ac:dyDescent="0.2">
      <c r="B13" s="32" t="s">
        <v>41</v>
      </c>
      <c r="C13" s="38">
        <v>370.92018543301702</v>
      </c>
      <c r="D13" s="38">
        <v>387.54809117908201</v>
      </c>
      <c r="E13" s="38">
        <v>396.89768213358798</v>
      </c>
      <c r="F13" s="38">
        <v>391.82635329343901</v>
      </c>
      <c r="G13" s="38">
        <v>449.71232283028701</v>
      </c>
      <c r="H13" s="38">
        <v>465.06835676172</v>
      </c>
      <c r="I13" s="38">
        <v>507.94048300423299</v>
      </c>
      <c r="J13" s="38">
        <v>547.71379252550503</v>
      </c>
      <c r="K13" s="38">
        <v>598.75049974745195</v>
      </c>
      <c r="L13" s="38">
        <v>709.43709997825101</v>
      </c>
    </row>
    <row r="15" spans="2:12" ht="15" thickBot="1" x14ac:dyDescent="0.25">
      <c r="B15" s="33" t="s">
        <v>11</v>
      </c>
      <c r="C15" s="29">
        <v>2011</v>
      </c>
      <c r="D15" s="29">
        <v>2012</v>
      </c>
      <c r="E15" s="29">
        <v>2013</v>
      </c>
      <c r="F15" s="29">
        <v>2014</v>
      </c>
      <c r="G15" s="29">
        <v>2015</v>
      </c>
      <c r="H15" s="29">
        <v>2016</v>
      </c>
      <c r="I15" s="29">
        <v>2017</v>
      </c>
      <c r="J15" s="29">
        <v>2018</v>
      </c>
      <c r="K15" s="29">
        <v>2019</v>
      </c>
      <c r="L15" s="29">
        <v>2020</v>
      </c>
    </row>
    <row r="16" spans="2:12" ht="15" thickTop="1" thickBot="1" x14ac:dyDescent="0.25"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</row>
    <row r="17" spans="2:12" ht="15" thickTop="1" x14ac:dyDescent="0.2">
      <c r="B17" s="32" t="s">
        <v>37</v>
      </c>
      <c r="C17" s="38">
        <v>5619.7207847162999</v>
      </c>
      <c r="D17" s="38">
        <v>4950.3840396577098</v>
      </c>
      <c r="E17" s="38">
        <v>4403.0501048726701</v>
      </c>
      <c r="F17" s="38">
        <v>3946.2296766345899</v>
      </c>
      <c r="G17" s="38">
        <v>3919.2466911858</v>
      </c>
      <c r="H17" s="38">
        <v>3947.9003674789001</v>
      </c>
      <c r="I17" s="38">
        <v>4250.7552922745899</v>
      </c>
      <c r="J17" s="38">
        <v>4150.0375097122296</v>
      </c>
      <c r="K17" s="38">
        <v>3840.3319617627399</v>
      </c>
      <c r="L17" s="38">
        <v>4597.4396587393003</v>
      </c>
    </row>
    <row r="18" spans="2:12" ht="14.25" x14ac:dyDescent="0.2">
      <c r="B18" s="32" t="s">
        <v>38</v>
      </c>
      <c r="C18" s="38">
        <v>1017.24988697094</v>
      </c>
      <c r="D18" s="38">
        <v>881.94740319104199</v>
      </c>
      <c r="E18" s="38">
        <v>806.27270196222105</v>
      </c>
      <c r="F18" s="38">
        <v>754.19690726994395</v>
      </c>
      <c r="G18" s="38">
        <v>797.06434330378704</v>
      </c>
      <c r="H18" s="38">
        <v>802.959578870835</v>
      </c>
      <c r="I18" s="38">
        <v>918.41358670884097</v>
      </c>
      <c r="J18" s="38">
        <v>847.91642425644295</v>
      </c>
      <c r="K18" s="38">
        <v>827.719257079969</v>
      </c>
      <c r="L18" s="38">
        <v>755.27804855283705</v>
      </c>
    </row>
    <row r="19" spans="2:12" ht="14.25" x14ac:dyDescent="0.2">
      <c r="B19" s="32" t="s">
        <v>39</v>
      </c>
      <c r="C19" s="38">
        <v>1674.9465518787199</v>
      </c>
      <c r="D19" s="38">
        <v>1508.1681994037699</v>
      </c>
      <c r="E19" s="38">
        <v>1380.27314856981</v>
      </c>
      <c r="F19" s="38">
        <v>1252.1190314998701</v>
      </c>
      <c r="G19" s="38">
        <v>1236.8959338401901</v>
      </c>
      <c r="H19" s="38">
        <v>1268.65503245072</v>
      </c>
      <c r="I19" s="38">
        <v>1421.29418864218</v>
      </c>
      <c r="J19" s="38">
        <v>1367.51265910182</v>
      </c>
      <c r="K19" s="38">
        <v>1310.5507833805</v>
      </c>
      <c r="L19" s="38">
        <v>1477.83831058849</v>
      </c>
    </row>
    <row r="20" spans="2:12" ht="14.25" x14ac:dyDescent="0.2">
      <c r="B20" s="32" t="s">
        <v>40</v>
      </c>
      <c r="C20" s="38">
        <v>161.897767597111</v>
      </c>
      <c r="D20" s="38">
        <v>147.88679151122099</v>
      </c>
      <c r="E20" s="38">
        <v>133.711597576538</v>
      </c>
      <c r="F20" s="38">
        <v>134.810284725027</v>
      </c>
      <c r="G20" s="38">
        <v>134.323184415783</v>
      </c>
      <c r="H20" s="38">
        <v>127.433601233462</v>
      </c>
      <c r="I20" s="38">
        <v>147.86393199551699</v>
      </c>
      <c r="J20" s="38">
        <v>143.92987969497699</v>
      </c>
      <c r="K20" s="38">
        <v>147.80390905649301</v>
      </c>
      <c r="L20" s="38">
        <v>145.29689018959701</v>
      </c>
    </row>
    <row r="21" spans="2:12" ht="14.25" x14ac:dyDescent="0.2">
      <c r="B21" s="32" t="s">
        <v>41</v>
      </c>
      <c r="C21" s="38">
        <v>410.596085140105</v>
      </c>
      <c r="D21" s="38">
        <v>414.33483848728503</v>
      </c>
      <c r="E21" s="38">
        <v>397.008844610079</v>
      </c>
      <c r="F21" s="38">
        <v>391.42318741040702</v>
      </c>
      <c r="G21" s="38">
        <v>448.61769565289399</v>
      </c>
      <c r="H21" s="38">
        <v>465.06835676172</v>
      </c>
      <c r="I21" s="38">
        <v>504.20808267225198</v>
      </c>
      <c r="J21" s="38">
        <v>542.09944922964996</v>
      </c>
      <c r="K21" s="38">
        <v>587.83104816851505</v>
      </c>
      <c r="L21" s="38">
        <v>693.92951024798401</v>
      </c>
    </row>
    <row r="23" spans="2:12" x14ac:dyDescent="0.2">
      <c r="B23" s="58" t="s">
        <v>64</v>
      </c>
    </row>
    <row r="25" spans="2:12" ht="15" thickBot="1" x14ac:dyDescent="0.25">
      <c r="B25" s="33" t="s">
        <v>10</v>
      </c>
      <c r="C25" s="29">
        <v>2011</v>
      </c>
      <c r="D25" s="29">
        <v>2012</v>
      </c>
      <c r="E25" s="29">
        <v>2013</v>
      </c>
      <c r="F25" s="29">
        <v>2014</v>
      </c>
      <c r="G25" s="29">
        <v>2015</v>
      </c>
      <c r="H25" s="29">
        <v>2016</v>
      </c>
      <c r="I25" s="29">
        <v>2017</v>
      </c>
      <c r="J25" s="29">
        <v>2018</v>
      </c>
      <c r="K25" s="29">
        <v>2019</v>
      </c>
      <c r="L25" s="29">
        <v>2020</v>
      </c>
    </row>
    <row r="26" spans="2:12" ht="18.75" customHeight="1" thickTop="1" thickBot="1" x14ac:dyDescent="0.25"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</row>
    <row r="27" spans="2:12" ht="15" thickTop="1" x14ac:dyDescent="0.2">
      <c r="B27" s="32" t="s">
        <v>37</v>
      </c>
      <c r="C27" s="38">
        <v>7631.9085444172597</v>
      </c>
      <c r="D27" s="38">
        <v>7533.6235548435898</v>
      </c>
      <c r="E27" s="38">
        <v>7232.0323819658697</v>
      </c>
      <c r="F27" s="38">
        <v>7568.4641139144096</v>
      </c>
      <c r="G27" s="38">
        <v>6944.7216260374298</v>
      </c>
      <c r="H27" s="38">
        <v>7270.0850730049697</v>
      </c>
      <c r="I27" s="38">
        <v>6778.1022323653697</v>
      </c>
      <c r="J27" s="38">
        <v>7137.7458839811197</v>
      </c>
      <c r="K27" s="38">
        <v>7829.8113600685201</v>
      </c>
      <c r="L27" s="38">
        <v>8960.4874468732105</v>
      </c>
    </row>
    <row r="28" spans="2:12" ht="14.25" x14ac:dyDescent="0.2">
      <c r="B28" s="32" t="s">
        <v>38</v>
      </c>
      <c r="C28" s="38">
        <v>1666.18800424664</v>
      </c>
      <c r="D28" s="38">
        <v>1566.83759390978</v>
      </c>
      <c r="E28" s="38">
        <v>1544.30990065688</v>
      </c>
      <c r="F28" s="38">
        <v>1583.47975625043</v>
      </c>
      <c r="G28" s="38">
        <v>1467.15392223554</v>
      </c>
      <c r="H28" s="38">
        <v>1604.3232193481099</v>
      </c>
      <c r="I28" s="38">
        <v>1578.96137168782</v>
      </c>
      <c r="J28" s="38">
        <v>1690.37676611386</v>
      </c>
      <c r="K28" s="38">
        <v>1876.8462394924099</v>
      </c>
      <c r="L28" s="38">
        <v>1622.7071139327099</v>
      </c>
    </row>
    <row r="29" spans="2:12" ht="14.25" x14ac:dyDescent="0.2">
      <c r="B29" s="32" t="s">
        <v>39</v>
      </c>
      <c r="C29" s="38">
        <v>2666.8642412361</v>
      </c>
      <c r="D29" s="38">
        <v>2620.9173501177102</v>
      </c>
      <c r="E29" s="38">
        <v>2612.0959532971101</v>
      </c>
      <c r="F29" s="38">
        <v>2761.0832418381201</v>
      </c>
      <c r="G29" s="38">
        <v>2531.0160131890502</v>
      </c>
      <c r="H29" s="38">
        <v>2622.8858226090001</v>
      </c>
      <c r="I29" s="38">
        <v>2594.8682502922402</v>
      </c>
      <c r="J29" s="38">
        <v>2770.1653812754098</v>
      </c>
      <c r="K29" s="38">
        <v>3024.0492504077902</v>
      </c>
      <c r="L29" s="38">
        <v>3260.03012452863</v>
      </c>
    </row>
    <row r="30" spans="2:12" ht="14.25" x14ac:dyDescent="0.2">
      <c r="B30" s="32" t="s">
        <v>40</v>
      </c>
      <c r="C30" s="38">
        <v>252.723762364306</v>
      </c>
      <c r="D30" s="38">
        <v>271.42130019277602</v>
      </c>
      <c r="E30" s="38">
        <v>275.02955372012502</v>
      </c>
      <c r="F30" s="38">
        <v>282.84313626803902</v>
      </c>
      <c r="G30" s="38">
        <v>273.607381079069</v>
      </c>
      <c r="H30" s="38">
        <v>301.20587694226299</v>
      </c>
      <c r="I30" s="38">
        <v>297.66163310274999</v>
      </c>
      <c r="J30" s="38">
        <v>305.96730313370699</v>
      </c>
      <c r="K30" s="38">
        <v>332.487996616364</v>
      </c>
      <c r="L30" s="38">
        <v>297.82973106975402</v>
      </c>
    </row>
    <row r="31" spans="2:12" ht="14.25" x14ac:dyDescent="0.2">
      <c r="B31" s="32" t="s">
        <v>41</v>
      </c>
      <c r="C31" s="38">
        <v>734.98499273569905</v>
      </c>
      <c r="D31" s="38">
        <v>738.29242493614902</v>
      </c>
      <c r="E31" s="38">
        <v>745.33477336000897</v>
      </c>
      <c r="F31" s="38">
        <v>776.83282072900499</v>
      </c>
      <c r="G31" s="38">
        <v>823.13070468708804</v>
      </c>
      <c r="H31" s="38">
        <v>867.58154407528502</v>
      </c>
      <c r="I31" s="38">
        <v>882.882896915125</v>
      </c>
      <c r="J31" s="38">
        <v>964.53218425655803</v>
      </c>
      <c r="K31" s="38">
        <v>1149.1369070160399</v>
      </c>
      <c r="L31" s="38">
        <v>1314.83295804366</v>
      </c>
    </row>
    <row r="33" spans="2:12" ht="15" thickBot="1" x14ac:dyDescent="0.25">
      <c r="B33" s="33" t="s">
        <v>11</v>
      </c>
      <c r="C33" s="29">
        <v>2011</v>
      </c>
      <c r="D33" s="29">
        <v>2012</v>
      </c>
      <c r="E33" s="29">
        <v>2013</v>
      </c>
      <c r="F33" s="29">
        <v>2014</v>
      </c>
      <c r="G33" s="29">
        <v>2015</v>
      </c>
      <c r="H33" s="29">
        <v>2016</v>
      </c>
      <c r="I33" s="29">
        <v>2017</v>
      </c>
      <c r="J33" s="29">
        <v>2018</v>
      </c>
      <c r="K33" s="29">
        <v>2019</v>
      </c>
      <c r="L33" s="29">
        <v>2020</v>
      </c>
    </row>
    <row r="34" spans="2:12" ht="15" thickTop="1" thickBot="1" x14ac:dyDescent="0.25"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</row>
    <row r="35" spans="2:12" ht="15" thickTop="1" x14ac:dyDescent="0.2">
      <c r="B35" s="32" t="s">
        <v>37</v>
      </c>
      <c r="C35" s="38">
        <v>8448.2643262641595</v>
      </c>
      <c r="D35" s="38">
        <v>8054.3364033181097</v>
      </c>
      <c r="E35" s="38">
        <v>7234.0579181829598</v>
      </c>
      <c r="F35" s="38">
        <v>7560.6766169988996</v>
      </c>
      <c r="G35" s="38">
        <v>6927.8177507256596</v>
      </c>
      <c r="H35" s="38">
        <v>7270.0850730049697</v>
      </c>
      <c r="I35" s="38">
        <v>6728.29602106941</v>
      </c>
      <c r="J35" s="38">
        <v>7064.5803798471597</v>
      </c>
      <c r="K35" s="38">
        <v>7687.0185840214999</v>
      </c>
      <c r="L35" s="38">
        <v>8764.6200992062004</v>
      </c>
    </row>
    <row r="36" spans="2:12" ht="14.25" x14ac:dyDescent="0.2">
      <c r="B36" s="32" t="s">
        <v>38</v>
      </c>
      <c r="C36" s="38">
        <v>1844.41370008595</v>
      </c>
      <c r="D36" s="38">
        <v>1675.13507661279</v>
      </c>
      <c r="E36" s="38">
        <v>1544.74242853687</v>
      </c>
      <c r="F36" s="38">
        <v>1581.8504502866399</v>
      </c>
      <c r="G36" s="38">
        <v>1463.5827802517199</v>
      </c>
      <c r="H36" s="38">
        <v>1604.3232193481099</v>
      </c>
      <c r="I36" s="38">
        <v>1567.3589967146399</v>
      </c>
      <c r="J36" s="38">
        <v>1673.0495496117201</v>
      </c>
      <c r="K36" s="38">
        <v>1842.61807326642</v>
      </c>
      <c r="L36" s="38">
        <v>1587.2363496098101</v>
      </c>
    </row>
    <row r="37" spans="2:12" ht="14.25" x14ac:dyDescent="0.2">
      <c r="B37" s="32" t="s">
        <v>39</v>
      </c>
      <c r="C37" s="38">
        <v>2952.12840944031</v>
      </c>
      <c r="D37" s="38">
        <v>2802.0712568746599</v>
      </c>
      <c r="E37" s="38">
        <v>2612.8275450097199</v>
      </c>
      <c r="F37" s="38">
        <v>2758.2422523182299</v>
      </c>
      <c r="G37" s="38">
        <v>2524.85536609577</v>
      </c>
      <c r="H37" s="38">
        <v>2622.8858226090001</v>
      </c>
      <c r="I37" s="38">
        <v>2575.8008842466102</v>
      </c>
      <c r="J37" s="38">
        <v>2741.7697855299298</v>
      </c>
      <c r="K37" s="38">
        <v>2968.89946869391</v>
      </c>
      <c r="L37" s="38">
        <v>3188.7691069119101</v>
      </c>
    </row>
    <row r="38" spans="2:12" ht="14.25" x14ac:dyDescent="0.2">
      <c r="B38" s="32" t="s">
        <v>40</v>
      </c>
      <c r="C38" s="38">
        <v>279.75664718144998</v>
      </c>
      <c r="D38" s="38">
        <v>290.181536529401</v>
      </c>
      <c r="E38" s="38">
        <v>275.10658356352297</v>
      </c>
      <c r="F38" s="38">
        <v>282.55210759721399</v>
      </c>
      <c r="G38" s="38">
        <v>272.94140405317899</v>
      </c>
      <c r="H38" s="38">
        <v>301.20587694226299</v>
      </c>
      <c r="I38" s="38">
        <v>295.47438397537201</v>
      </c>
      <c r="J38" s="38">
        <v>302.83098358042599</v>
      </c>
      <c r="K38" s="38">
        <v>326.42439152348902</v>
      </c>
      <c r="L38" s="38">
        <v>291.31946923111099</v>
      </c>
    </row>
    <row r="39" spans="2:12" ht="14.25" x14ac:dyDescent="0.2">
      <c r="B39" s="32" t="s">
        <v>41</v>
      </c>
      <c r="C39" s="38">
        <v>813.60349882739001</v>
      </c>
      <c r="D39" s="38">
        <v>789.32209861137505</v>
      </c>
      <c r="E39" s="38">
        <v>745.54352554716195</v>
      </c>
      <c r="F39" s="38">
        <v>776.03350621760103</v>
      </c>
      <c r="G39" s="38">
        <v>821.12715443027798</v>
      </c>
      <c r="H39" s="38">
        <v>867.58154407528502</v>
      </c>
      <c r="I39" s="38">
        <v>876.39538011383195</v>
      </c>
      <c r="J39" s="38">
        <v>954.64524170331697</v>
      </c>
      <c r="K39" s="38">
        <v>1128.18002293991</v>
      </c>
      <c r="L39" s="38">
        <v>1286.0920167004399</v>
      </c>
    </row>
    <row r="41" spans="2:12" x14ac:dyDescent="0.2">
      <c r="B41" s="57" t="s">
        <v>62</v>
      </c>
    </row>
    <row r="43" spans="2:12" ht="15" thickBot="1" x14ac:dyDescent="0.25">
      <c r="B43" s="33" t="s">
        <v>10</v>
      </c>
      <c r="C43" s="29">
        <v>2011</v>
      </c>
      <c r="D43" s="29">
        <v>2012</v>
      </c>
      <c r="E43" s="29">
        <v>2013</v>
      </c>
      <c r="F43" s="29">
        <v>2014</v>
      </c>
      <c r="G43" s="29">
        <v>2015</v>
      </c>
      <c r="H43" s="29">
        <v>2016</v>
      </c>
      <c r="I43" s="29">
        <v>2017</v>
      </c>
      <c r="J43" s="29">
        <v>2018</v>
      </c>
      <c r="K43" s="29">
        <v>2019</v>
      </c>
      <c r="L43" s="29">
        <v>2020</v>
      </c>
    </row>
    <row r="44" spans="2:12" ht="15" thickTop="1" thickBot="1" x14ac:dyDescent="0.25"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</row>
    <row r="45" spans="2:12" ht="15" thickTop="1" x14ac:dyDescent="0.2">
      <c r="B45" s="32" t="s">
        <v>37</v>
      </c>
      <c r="C45" s="38">
        <v>4594.1190319985099</v>
      </c>
      <c r="D45" s="38">
        <v>4392.4880505552301</v>
      </c>
      <c r="E45" s="38">
        <v>4383.1459917093298</v>
      </c>
      <c r="F45" s="38">
        <v>4536.5311912361203</v>
      </c>
      <c r="G45" s="38">
        <v>4230.0673314130399</v>
      </c>
      <c r="H45" s="38">
        <v>4212.9224470153003</v>
      </c>
      <c r="I45" s="38">
        <v>4275.4285847808696</v>
      </c>
      <c r="J45" s="38">
        <v>4539.7972468592698</v>
      </c>
      <c r="K45" s="38">
        <v>4785.4603742548497</v>
      </c>
      <c r="L45" s="38">
        <v>5395.8769961075304</v>
      </c>
    </row>
    <row r="46" spans="2:12" ht="14.25" x14ac:dyDescent="0.2">
      <c r="B46" s="32" t="s">
        <v>38</v>
      </c>
      <c r="C46" s="38">
        <v>1393.02850115662</v>
      </c>
      <c r="D46" s="38">
        <v>1324.3758058784799</v>
      </c>
      <c r="E46" s="38">
        <v>1335.30291565369</v>
      </c>
      <c r="F46" s="38">
        <v>1397.50604704186</v>
      </c>
      <c r="G46" s="38">
        <v>1331.5520735080199</v>
      </c>
      <c r="H46" s="38">
        <v>1376.6306079568701</v>
      </c>
      <c r="I46" s="38">
        <v>1453.9748959415001</v>
      </c>
      <c r="J46" s="38">
        <v>1529.2333711045401</v>
      </c>
      <c r="K46" s="38">
        <v>1668.0441403114201</v>
      </c>
      <c r="L46" s="38">
        <v>1420.34842956788</v>
      </c>
    </row>
    <row r="47" spans="2:12" ht="14.25" x14ac:dyDescent="0.2">
      <c r="B47" s="32" t="s">
        <v>39</v>
      </c>
      <c r="C47" s="38">
        <v>1990.1564741933901</v>
      </c>
      <c r="D47" s="38">
        <v>1909.6214531466201</v>
      </c>
      <c r="E47" s="38">
        <v>1978.88694867396</v>
      </c>
      <c r="F47" s="38">
        <v>2069.7601962149802</v>
      </c>
      <c r="G47" s="38">
        <v>1943.4489485535601</v>
      </c>
      <c r="H47" s="38">
        <v>1954.3988173043599</v>
      </c>
      <c r="I47" s="38">
        <v>2033.29202059776</v>
      </c>
      <c r="J47" s="38">
        <v>2175.0631787010402</v>
      </c>
      <c r="K47" s="38">
        <v>2305.5964421059002</v>
      </c>
      <c r="L47" s="38">
        <v>2256.87448889605</v>
      </c>
    </row>
    <row r="48" spans="2:12" ht="14.25" x14ac:dyDescent="0.2">
      <c r="B48" s="32" t="s">
        <v>40</v>
      </c>
      <c r="C48" s="38">
        <v>223.042273431392</v>
      </c>
      <c r="D48" s="38">
        <v>232.28010923620101</v>
      </c>
      <c r="E48" s="38">
        <v>243.795109098631</v>
      </c>
      <c r="F48" s="38">
        <v>261.38764724039402</v>
      </c>
      <c r="G48" s="38">
        <v>239.05193404980699</v>
      </c>
      <c r="H48" s="38">
        <v>235.817271006612</v>
      </c>
      <c r="I48" s="38">
        <v>248.99108461322899</v>
      </c>
      <c r="J48" s="38">
        <v>262.03705790319401</v>
      </c>
      <c r="K48" s="38">
        <v>285.78364323194802</v>
      </c>
      <c r="L48" s="38">
        <v>238.04332893546899</v>
      </c>
    </row>
    <row r="49" spans="2:12" ht="14.25" x14ac:dyDescent="0.2">
      <c r="B49" s="32" t="s">
        <v>41</v>
      </c>
      <c r="C49" s="38">
        <v>534.49495322008102</v>
      </c>
      <c r="D49" s="38">
        <v>536.96765218346695</v>
      </c>
      <c r="E49" s="38">
        <v>591.04482686438803</v>
      </c>
      <c r="F49" s="38">
        <v>643.79764226664099</v>
      </c>
      <c r="G49" s="38">
        <v>664.62935325593105</v>
      </c>
      <c r="H49" s="38">
        <v>677.53431388211004</v>
      </c>
      <c r="I49" s="38">
        <v>733.29119590463404</v>
      </c>
      <c r="J49" s="38">
        <v>804.11110102611303</v>
      </c>
      <c r="K49" s="38">
        <v>881.59687489394798</v>
      </c>
      <c r="L49" s="38">
        <v>961.58823034681802</v>
      </c>
    </row>
    <row r="51" spans="2:12" ht="15" thickBot="1" x14ac:dyDescent="0.25">
      <c r="B51" s="33" t="s">
        <v>11</v>
      </c>
      <c r="C51" s="29">
        <v>2011</v>
      </c>
      <c r="D51" s="29">
        <v>2012</v>
      </c>
      <c r="E51" s="29">
        <v>2013</v>
      </c>
      <c r="F51" s="29">
        <v>2014</v>
      </c>
      <c r="G51" s="29">
        <v>2015</v>
      </c>
      <c r="H51" s="29">
        <v>2016</v>
      </c>
      <c r="I51" s="29">
        <v>2017</v>
      </c>
      <c r="J51" s="29">
        <v>2018</v>
      </c>
      <c r="K51" s="29">
        <v>2019</v>
      </c>
      <c r="L51" s="29">
        <v>2020</v>
      </c>
    </row>
    <row r="52" spans="2:12" ht="15" thickTop="1" thickBot="1" x14ac:dyDescent="0.25"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</row>
    <row r="53" spans="2:12" ht="15" thickTop="1" x14ac:dyDescent="0.2">
      <c r="B53" s="32" t="s">
        <v>37</v>
      </c>
      <c r="C53" s="38">
        <v>5085.5342019311101</v>
      </c>
      <c r="D53" s="38">
        <v>4696.0902876519303</v>
      </c>
      <c r="E53" s="38">
        <v>4384.3736163219</v>
      </c>
      <c r="F53" s="38">
        <v>4531.8633719629997</v>
      </c>
      <c r="G53" s="38">
        <v>4219.7710899535596</v>
      </c>
      <c r="H53" s="38">
        <v>4212.9224470153003</v>
      </c>
      <c r="I53" s="38">
        <v>4244.01228384967</v>
      </c>
      <c r="J53" s="38">
        <v>4493.26202977094</v>
      </c>
      <c r="K53" s="38">
        <v>4698.1876239830099</v>
      </c>
      <c r="L53" s="38">
        <v>5277.9284891952402</v>
      </c>
    </row>
    <row r="54" spans="2:12" ht="14.25" x14ac:dyDescent="0.2">
      <c r="B54" s="32" t="s">
        <v>38</v>
      </c>
      <c r="C54" s="38">
        <v>1542.03537991811</v>
      </c>
      <c r="D54" s="38">
        <v>1415.91469062756</v>
      </c>
      <c r="E54" s="38">
        <v>1335.6769051871399</v>
      </c>
      <c r="F54" s="38">
        <v>1396.06809690205</v>
      </c>
      <c r="G54" s="38">
        <v>1328.31099468099</v>
      </c>
      <c r="H54" s="38">
        <v>1376.6306079568701</v>
      </c>
      <c r="I54" s="38">
        <v>1443.2909347966699</v>
      </c>
      <c r="J54" s="38">
        <v>1513.55795587486</v>
      </c>
      <c r="K54" s="38">
        <v>1637.6239114692801</v>
      </c>
      <c r="L54" s="38">
        <v>1389.30102491362</v>
      </c>
    </row>
    <row r="55" spans="2:12" ht="14.25" x14ac:dyDescent="0.2">
      <c r="B55" s="32" t="s">
        <v>39</v>
      </c>
      <c r="C55" s="38">
        <v>2203.0358260661701</v>
      </c>
      <c r="D55" s="38">
        <v>2041.6116460646999</v>
      </c>
      <c r="E55" s="38">
        <v>1979.44119220778</v>
      </c>
      <c r="F55" s="38">
        <v>2067.6305367621198</v>
      </c>
      <c r="G55" s="38">
        <v>1938.7184754734001</v>
      </c>
      <c r="H55" s="38">
        <v>1954.3988173043599</v>
      </c>
      <c r="I55" s="38">
        <v>2018.3511760172901</v>
      </c>
      <c r="J55" s="38">
        <v>2152.7676814138599</v>
      </c>
      <c r="K55" s="38">
        <v>2263.5491307119801</v>
      </c>
      <c r="L55" s="38">
        <v>2207.5414562035398</v>
      </c>
    </row>
    <row r="56" spans="2:12" ht="14.25" x14ac:dyDescent="0.2">
      <c r="B56" s="32" t="s">
        <v>40</v>
      </c>
      <c r="C56" s="38">
        <v>246.900244010086</v>
      </c>
      <c r="D56" s="38">
        <v>248.33496470433599</v>
      </c>
      <c r="E56" s="38">
        <v>243.863390848069</v>
      </c>
      <c r="F56" s="38">
        <v>261.11869498456002</v>
      </c>
      <c r="G56" s="38">
        <v>238.47006708611701</v>
      </c>
      <c r="H56" s="38">
        <v>235.817271006612</v>
      </c>
      <c r="I56" s="38">
        <v>247.161471818096</v>
      </c>
      <c r="J56" s="38">
        <v>259.35104557452701</v>
      </c>
      <c r="K56" s="38">
        <v>280.57178845163497</v>
      </c>
      <c r="L56" s="38">
        <v>232.839938411811</v>
      </c>
    </row>
    <row r="57" spans="2:12" ht="14.25" x14ac:dyDescent="0.2">
      <c r="B57" s="32" t="s">
        <v>41</v>
      </c>
      <c r="C57" s="38">
        <v>591.66781409619705</v>
      </c>
      <c r="D57" s="38">
        <v>574.08205718016495</v>
      </c>
      <c r="E57" s="38">
        <v>591.21036576680297</v>
      </c>
      <c r="F57" s="38">
        <v>643.13521299725403</v>
      </c>
      <c r="G57" s="38">
        <v>663.011604939878</v>
      </c>
      <c r="H57" s="38">
        <v>677.53431388211004</v>
      </c>
      <c r="I57" s="38">
        <v>727.90289472642098</v>
      </c>
      <c r="J57" s="38">
        <v>795.86855568440797</v>
      </c>
      <c r="K57" s="38">
        <v>865.51913568269504</v>
      </c>
      <c r="L57" s="38">
        <v>940.56886757860502</v>
      </c>
    </row>
    <row r="59" spans="2:12" x14ac:dyDescent="0.2">
      <c r="B59" s="57" t="s">
        <v>63</v>
      </c>
    </row>
    <row r="61" spans="2:12" ht="15" thickBot="1" x14ac:dyDescent="0.25">
      <c r="B61" s="33" t="s">
        <v>10</v>
      </c>
      <c r="C61" s="29">
        <v>2011</v>
      </c>
      <c r="D61" s="29">
        <v>2012</v>
      </c>
      <c r="E61" s="29">
        <v>2013</v>
      </c>
      <c r="F61" s="29">
        <v>2014</v>
      </c>
      <c r="G61" s="29">
        <v>2015</v>
      </c>
      <c r="H61" s="29">
        <v>2016</v>
      </c>
      <c r="I61" s="29">
        <v>2017</v>
      </c>
      <c r="J61" s="29">
        <v>2018</v>
      </c>
      <c r="K61" s="29">
        <v>2019</v>
      </c>
      <c r="L61" s="29">
        <v>2020</v>
      </c>
    </row>
    <row r="62" spans="2:12" ht="15" thickTop="1" thickBot="1" x14ac:dyDescent="0.25"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</row>
    <row r="63" spans="2:12" ht="15" thickTop="1" x14ac:dyDescent="0.2">
      <c r="B63" s="32" t="s">
        <v>37</v>
      </c>
      <c r="C63" s="38">
        <v>1910.28795599055</v>
      </c>
      <c r="D63" s="38">
        <v>1720.94119039356</v>
      </c>
      <c r="E63" s="38">
        <v>1495.6965611037599</v>
      </c>
      <c r="F63" s="38">
        <v>1493.04407979796</v>
      </c>
      <c r="G63" s="38">
        <v>1457.1392527816299</v>
      </c>
      <c r="H63" s="38">
        <v>1476.2107388114</v>
      </c>
      <c r="I63" s="38">
        <v>1407.6246829264501</v>
      </c>
      <c r="J63" s="38">
        <v>1436.59690224477</v>
      </c>
      <c r="K63" s="38">
        <v>1498.9610455918501</v>
      </c>
      <c r="L63" s="38">
        <v>1788.02234391202</v>
      </c>
    </row>
    <row r="64" spans="2:12" ht="14.25" x14ac:dyDescent="0.2">
      <c r="B64" s="32" t="s">
        <v>38</v>
      </c>
      <c r="C64" s="38">
        <v>942.06710526052302</v>
      </c>
      <c r="D64" s="38">
        <v>816.60205207588604</v>
      </c>
      <c r="E64" s="38">
        <v>747.67175699819097</v>
      </c>
      <c r="F64" s="38">
        <v>802.51113557876704</v>
      </c>
      <c r="G64" s="38">
        <v>801.79731686003799</v>
      </c>
      <c r="H64" s="38">
        <v>851.19567764443002</v>
      </c>
      <c r="I64" s="38">
        <v>829.913166446437</v>
      </c>
      <c r="J64" s="38">
        <v>856.65679454705696</v>
      </c>
      <c r="K64" s="38">
        <v>936.06327321058802</v>
      </c>
      <c r="L64" s="38">
        <v>845.95176573404399</v>
      </c>
    </row>
    <row r="65" spans="2:12" ht="14.25" x14ac:dyDescent="0.2">
      <c r="B65" s="32" t="s">
        <v>39</v>
      </c>
      <c r="C65" s="38">
        <v>1111.9005172954701</v>
      </c>
      <c r="D65" s="38">
        <v>1005.4365601173899</v>
      </c>
      <c r="E65" s="38">
        <v>935.09685485363298</v>
      </c>
      <c r="F65" s="38">
        <v>942.79168183916101</v>
      </c>
      <c r="G65" s="38">
        <v>908.23769111873696</v>
      </c>
      <c r="H65" s="38">
        <v>928.23795141177595</v>
      </c>
      <c r="I65" s="38">
        <v>905.48045993700396</v>
      </c>
      <c r="J65" s="38">
        <v>927.38559999477297</v>
      </c>
      <c r="K65" s="38">
        <v>997.510858653132</v>
      </c>
      <c r="L65" s="38">
        <v>1051.3648570620501</v>
      </c>
    </row>
    <row r="66" spans="2:12" ht="14.25" x14ac:dyDescent="0.2">
      <c r="B66" s="32" t="s">
        <v>40</v>
      </c>
      <c r="C66" s="38">
        <v>153.91919817196401</v>
      </c>
      <c r="D66" s="38">
        <v>141.90042712128999</v>
      </c>
      <c r="E66" s="38">
        <v>144.985136669616</v>
      </c>
      <c r="F66" s="38">
        <v>153.441972704574</v>
      </c>
      <c r="G66" s="38">
        <v>153.19900702937801</v>
      </c>
      <c r="H66" s="38">
        <v>153.82312823203401</v>
      </c>
      <c r="I66" s="38">
        <v>153.46927135135701</v>
      </c>
      <c r="J66" s="38">
        <v>154.65883947799</v>
      </c>
      <c r="K66" s="38">
        <v>166.55778216935201</v>
      </c>
      <c r="L66" s="38">
        <v>156.408075274336</v>
      </c>
    </row>
    <row r="67" spans="2:12" ht="14.25" x14ac:dyDescent="0.2">
      <c r="B67" s="32" t="s">
        <v>41</v>
      </c>
      <c r="C67" s="38">
        <v>209.09865055935401</v>
      </c>
      <c r="D67" s="38">
        <v>207.29123124231899</v>
      </c>
      <c r="E67" s="38">
        <v>205.27750816378401</v>
      </c>
      <c r="F67" s="38">
        <v>206.55626658893399</v>
      </c>
      <c r="G67" s="38">
        <v>228.90462535263299</v>
      </c>
      <c r="H67" s="38">
        <v>255.76289871841001</v>
      </c>
      <c r="I67" s="38">
        <v>260.99757343448999</v>
      </c>
      <c r="J67" s="38">
        <v>290.57987783372403</v>
      </c>
      <c r="K67" s="38">
        <v>326.36223824341403</v>
      </c>
      <c r="L67" s="38">
        <v>370.37653645977201</v>
      </c>
    </row>
    <row r="69" spans="2:12" ht="15" thickBot="1" x14ac:dyDescent="0.25">
      <c r="B69" s="33" t="s">
        <v>11</v>
      </c>
      <c r="C69" s="29">
        <v>2011</v>
      </c>
      <c r="D69" s="29">
        <v>2012</v>
      </c>
      <c r="E69" s="29">
        <v>2013</v>
      </c>
      <c r="F69" s="29">
        <v>2014</v>
      </c>
      <c r="G69" s="29">
        <v>2015</v>
      </c>
      <c r="H69" s="29">
        <v>2016</v>
      </c>
      <c r="I69" s="29">
        <v>2017</v>
      </c>
      <c r="J69" s="29">
        <v>2018</v>
      </c>
      <c r="K69" s="29">
        <v>2019</v>
      </c>
      <c r="L69" s="29">
        <v>2020</v>
      </c>
    </row>
    <row r="70" spans="2:12" ht="15" thickTop="1" thickBot="1" x14ac:dyDescent="0.25"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</row>
    <row r="71" spans="2:12" ht="15" thickTop="1" x14ac:dyDescent="0.2">
      <c r="B71" s="32" t="s">
        <v>37</v>
      </c>
      <c r="C71" s="38">
        <v>1910.28795599055</v>
      </c>
      <c r="D71" s="38">
        <v>1720.94119039356</v>
      </c>
      <c r="E71" s="38">
        <v>1495.6965611037599</v>
      </c>
      <c r="F71" s="38">
        <v>1493.04407979796</v>
      </c>
      <c r="G71" s="38">
        <v>1457.1392527816299</v>
      </c>
      <c r="H71" s="38">
        <v>1476.2107388114</v>
      </c>
      <c r="I71" s="38">
        <v>1407.6246829264501</v>
      </c>
      <c r="J71" s="38">
        <v>1436.59690224477</v>
      </c>
      <c r="K71" s="38">
        <v>1498.9610455918501</v>
      </c>
      <c r="L71" s="38">
        <v>1788.02234391202</v>
      </c>
    </row>
    <row r="72" spans="2:12" ht="14.25" x14ac:dyDescent="0.2">
      <c r="B72" s="32" t="s">
        <v>38</v>
      </c>
      <c r="C72" s="38">
        <v>942.06710526052302</v>
      </c>
      <c r="D72" s="38">
        <v>816.60205207588604</v>
      </c>
      <c r="E72" s="38">
        <v>747.67175699819097</v>
      </c>
      <c r="F72" s="38">
        <v>802.51113557876704</v>
      </c>
      <c r="G72" s="38">
        <v>801.79731686003799</v>
      </c>
      <c r="H72" s="38">
        <v>851.19567764443002</v>
      </c>
      <c r="I72" s="38">
        <v>829.913166446437</v>
      </c>
      <c r="J72" s="38">
        <v>856.65679454705696</v>
      </c>
      <c r="K72" s="38">
        <v>936.06327321058802</v>
      </c>
      <c r="L72" s="38">
        <v>845.95176573404399</v>
      </c>
    </row>
    <row r="73" spans="2:12" ht="14.25" x14ac:dyDescent="0.2">
      <c r="B73" s="32" t="s">
        <v>39</v>
      </c>
      <c r="C73" s="38">
        <v>1111.9005172954701</v>
      </c>
      <c r="D73" s="38">
        <v>1005.4365601173899</v>
      </c>
      <c r="E73" s="38">
        <v>935.09685485363298</v>
      </c>
      <c r="F73" s="38">
        <v>942.79168183916101</v>
      </c>
      <c r="G73" s="38">
        <v>908.23769111873696</v>
      </c>
      <c r="H73" s="38">
        <v>928.23795141177595</v>
      </c>
      <c r="I73" s="38">
        <v>905.48045993700396</v>
      </c>
      <c r="J73" s="38">
        <v>927.38559999477297</v>
      </c>
      <c r="K73" s="38">
        <v>997.510858653132</v>
      </c>
      <c r="L73" s="38">
        <v>1051.3648570620501</v>
      </c>
    </row>
    <row r="74" spans="2:12" ht="14.25" x14ac:dyDescent="0.2">
      <c r="B74" s="32" t="s">
        <v>40</v>
      </c>
      <c r="C74" s="38">
        <v>153.91919817196401</v>
      </c>
      <c r="D74" s="38">
        <v>141.90042712128999</v>
      </c>
      <c r="E74" s="38">
        <v>144.985136669616</v>
      </c>
      <c r="F74" s="38">
        <v>153.441972704574</v>
      </c>
      <c r="G74" s="38">
        <v>153.19900702937801</v>
      </c>
      <c r="H74" s="38">
        <v>153.82312823203401</v>
      </c>
      <c r="I74" s="38">
        <v>153.46927135135701</v>
      </c>
      <c r="J74" s="38">
        <v>154.65883947799</v>
      </c>
      <c r="K74" s="38">
        <v>166.55778216935201</v>
      </c>
      <c r="L74" s="38">
        <v>156.408075274336</v>
      </c>
    </row>
    <row r="75" spans="2:12" ht="14.25" x14ac:dyDescent="0.2">
      <c r="B75" s="32" t="s">
        <v>41</v>
      </c>
      <c r="C75" s="38">
        <v>209.09865055935401</v>
      </c>
      <c r="D75" s="38">
        <v>207.29123124231899</v>
      </c>
      <c r="E75" s="38">
        <v>205.27750816378401</v>
      </c>
      <c r="F75" s="38">
        <v>206.55626658893399</v>
      </c>
      <c r="G75" s="38">
        <v>228.90462535263299</v>
      </c>
      <c r="H75" s="38">
        <v>255.76289871841001</v>
      </c>
      <c r="I75" s="38">
        <v>260.99757343448999</v>
      </c>
      <c r="J75" s="38">
        <v>290.57987783372403</v>
      </c>
      <c r="K75" s="38">
        <v>326.36223824341403</v>
      </c>
      <c r="L75" s="38">
        <v>370.37653645977201</v>
      </c>
    </row>
  </sheetData>
  <mergeCells count="2">
    <mergeCell ref="B2:H2"/>
    <mergeCell ref="B3:I3"/>
  </mergeCells>
  <pageMargins left="0.7" right="0.7" top="0.75" bottom="0.75" header="0.3" footer="0.3"/>
  <pageSetup paperSize="9" scale="55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0"/>
  <sheetViews>
    <sheetView showGridLines="0" view="pageLayout" zoomScaleNormal="100" workbookViewId="0"/>
  </sheetViews>
  <sheetFormatPr baseColWidth="10" defaultColWidth="9.140625" defaultRowHeight="13.5" x14ac:dyDescent="0.25"/>
  <cols>
    <col min="1" max="1" width="4.7109375" style="8" customWidth="1"/>
    <col min="2" max="2" width="27.140625" style="8" customWidth="1"/>
    <col min="3" max="3" width="11.5703125" style="8" customWidth="1"/>
    <col min="4" max="4" width="11.28515625" style="8" customWidth="1"/>
    <col min="5" max="5" width="11.5703125" style="8" customWidth="1"/>
    <col min="6" max="9" width="11.42578125" style="8" customWidth="1"/>
    <col min="10" max="12" width="11.5703125" style="8" customWidth="1"/>
    <col min="13" max="16384" width="9.140625" style="8"/>
  </cols>
  <sheetData>
    <row r="1" spans="2:12" s="9" customFormat="1" ht="15" customHeight="1" x14ac:dyDescent="0.2">
      <c r="B1" s="28"/>
    </row>
    <row r="2" spans="2:12" s="9" customFormat="1" ht="15" customHeight="1" x14ac:dyDescent="0.2">
      <c r="B2" s="103" t="s">
        <v>70</v>
      </c>
      <c r="C2" s="103"/>
      <c r="D2" s="103"/>
      <c r="E2" s="103"/>
      <c r="F2" s="103"/>
      <c r="G2" s="103"/>
      <c r="H2" s="103"/>
      <c r="I2" s="103"/>
      <c r="J2" s="103"/>
    </row>
    <row r="3" spans="2:12" s="9" customFormat="1" ht="15" customHeight="1" x14ac:dyDescent="0.2">
      <c r="B3" s="7"/>
    </row>
    <row r="4" spans="2:12" ht="19.899999999999999" customHeight="1" thickBot="1" x14ac:dyDescent="0.3">
      <c r="B4" s="16" t="s">
        <v>12</v>
      </c>
      <c r="C4" s="17">
        <v>2011</v>
      </c>
      <c r="D4" s="17">
        <v>2012</v>
      </c>
      <c r="E4" s="17">
        <v>2013</v>
      </c>
      <c r="F4" s="17">
        <v>2014</v>
      </c>
      <c r="G4" s="17">
        <v>2015</v>
      </c>
      <c r="H4" s="17">
        <v>2016</v>
      </c>
      <c r="I4" s="17">
        <v>2017</v>
      </c>
      <c r="J4" s="17">
        <v>2018</v>
      </c>
      <c r="K4" s="17">
        <v>2019</v>
      </c>
      <c r="L4" s="17">
        <v>2020</v>
      </c>
    </row>
    <row r="5" spans="2:12" ht="15" thickTop="1" x14ac:dyDescent="0.25">
      <c r="B5" s="18" t="s">
        <v>1</v>
      </c>
      <c r="C5" s="19">
        <v>4199199</v>
      </c>
      <c r="D5" s="19">
        <v>4154935</v>
      </c>
      <c r="E5" s="19">
        <v>4126079</v>
      </c>
      <c r="F5" s="19">
        <v>4201850</v>
      </c>
      <c r="G5" s="19">
        <v>4241883</v>
      </c>
      <c r="H5" s="19">
        <v>4246676</v>
      </c>
      <c r="I5" s="19">
        <v>4238368</v>
      </c>
      <c r="J5" s="19">
        <v>4274283</v>
      </c>
      <c r="K5" s="19">
        <v>4267195</v>
      </c>
      <c r="L5" s="19">
        <v>3741672</v>
      </c>
    </row>
    <row r="6" spans="2:12" ht="14.25" x14ac:dyDescent="0.25">
      <c r="B6" s="18" t="s">
        <v>2</v>
      </c>
      <c r="C6" s="19">
        <v>35307126</v>
      </c>
      <c r="D6" s="19">
        <v>34725090</v>
      </c>
      <c r="E6" s="19">
        <v>34122741</v>
      </c>
      <c r="F6" s="19">
        <v>33977525</v>
      </c>
      <c r="G6" s="19">
        <v>34220809</v>
      </c>
      <c r="H6" s="19">
        <v>34158242</v>
      </c>
      <c r="I6" s="19">
        <v>34096123</v>
      </c>
      <c r="J6" s="19">
        <v>34357174</v>
      </c>
      <c r="K6" s="19">
        <v>34054174</v>
      </c>
      <c r="L6" s="19">
        <v>31227259</v>
      </c>
    </row>
    <row r="7" spans="2:12" ht="14.25" x14ac:dyDescent="0.25">
      <c r="B7" s="18" t="s">
        <v>3</v>
      </c>
      <c r="C7" s="19">
        <v>76382171</v>
      </c>
      <c r="D7" s="19">
        <v>75993345</v>
      </c>
      <c r="E7" s="19">
        <v>78424182</v>
      </c>
      <c r="F7" s="19">
        <v>79454262</v>
      </c>
      <c r="G7" s="19">
        <v>80512640</v>
      </c>
      <c r="H7" s="19">
        <v>80961037</v>
      </c>
      <c r="I7" s="19">
        <v>82458803</v>
      </c>
      <c r="J7" s="19">
        <v>83895031</v>
      </c>
      <c r="K7" s="19">
        <v>84833894</v>
      </c>
      <c r="L7" s="19">
        <v>73845261</v>
      </c>
    </row>
    <row r="8" spans="2:12" ht="14.25" x14ac:dyDescent="0.25">
      <c r="B8" s="18" t="s">
        <v>4</v>
      </c>
      <c r="C8" s="19">
        <v>1127022</v>
      </c>
      <c r="D8" s="19">
        <v>1168326</v>
      </c>
      <c r="E8" s="19">
        <v>1223492</v>
      </c>
      <c r="F8" s="19">
        <v>1266553</v>
      </c>
      <c r="G8" s="19">
        <v>1305879</v>
      </c>
      <c r="H8" s="19">
        <v>1312355</v>
      </c>
      <c r="I8" s="19">
        <v>1340904</v>
      </c>
      <c r="J8" s="19">
        <v>1350222</v>
      </c>
      <c r="K8" s="19">
        <v>1407475</v>
      </c>
      <c r="L8" s="19">
        <v>1060431</v>
      </c>
    </row>
    <row r="9" spans="2:12" ht="14.25" x14ac:dyDescent="0.25">
      <c r="B9" s="18" t="s">
        <v>5</v>
      </c>
      <c r="C9" s="19">
        <v>20837189</v>
      </c>
      <c r="D9" s="19">
        <v>20002888</v>
      </c>
      <c r="E9" s="19">
        <v>20426743</v>
      </c>
      <c r="F9" s="19">
        <v>20838818</v>
      </c>
      <c r="G9" s="19">
        <v>21644379</v>
      </c>
      <c r="H9" s="19">
        <v>22513485</v>
      </c>
      <c r="I9" s="19">
        <v>22826940</v>
      </c>
      <c r="J9" s="19">
        <v>22879297</v>
      </c>
      <c r="K9" s="19">
        <v>23584076</v>
      </c>
      <c r="L9" s="19">
        <v>17348388</v>
      </c>
    </row>
    <row r="10" spans="2:12" ht="14.25" x14ac:dyDescent="0.25">
      <c r="B10" s="18" t="s">
        <v>6</v>
      </c>
      <c r="C10" s="19">
        <v>4406879</v>
      </c>
      <c r="D10" s="19">
        <v>4646606</v>
      </c>
      <c r="E10" s="19">
        <v>4951118</v>
      </c>
      <c r="F10" s="19">
        <v>5140885</v>
      </c>
      <c r="G10" s="19">
        <v>5250430</v>
      </c>
      <c r="H10" s="19">
        <v>5503040</v>
      </c>
      <c r="I10" s="19">
        <v>5666268</v>
      </c>
      <c r="J10" s="19">
        <v>5931493</v>
      </c>
      <c r="K10" s="19">
        <v>6255292</v>
      </c>
      <c r="L10" s="19">
        <v>5362261</v>
      </c>
    </row>
    <row r="11" spans="2:12" ht="14.25" x14ac:dyDescent="0.25">
      <c r="B11" s="18" t="s">
        <v>7</v>
      </c>
      <c r="C11" s="19">
        <v>85598</v>
      </c>
      <c r="D11" s="19">
        <v>87172</v>
      </c>
      <c r="E11" s="19">
        <v>94253</v>
      </c>
      <c r="F11" s="19">
        <v>98305</v>
      </c>
      <c r="G11" s="19">
        <v>102342</v>
      </c>
      <c r="H11" s="19">
        <v>107918</v>
      </c>
      <c r="I11" s="19">
        <v>105504</v>
      </c>
      <c r="J11" s="19">
        <v>111770</v>
      </c>
      <c r="K11" s="19">
        <v>118206</v>
      </c>
      <c r="L11" s="19">
        <v>157683</v>
      </c>
    </row>
    <row r="12" spans="2:12" x14ac:dyDescent="0.25">
      <c r="C12" s="66"/>
      <c r="D12" s="66"/>
      <c r="E12" s="66"/>
      <c r="F12" s="66"/>
      <c r="G12" s="66"/>
      <c r="H12" s="66"/>
      <c r="I12" s="66"/>
      <c r="J12" s="66"/>
      <c r="K12" s="66"/>
      <c r="L12" s="66"/>
    </row>
    <row r="13" spans="2:12" ht="15" thickBot="1" x14ac:dyDescent="0.3">
      <c r="B13" s="16" t="s">
        <v>79</v>
      </c>
      <c r="C13" s="17">
        <v>2011</v>
      </c>
      <c r="D13" s="17">
        <v>2012</v>
      </c>
      <c r="E13" s="17">
        <v>2013</v>
      </c>
      <c r="F13" s="17">
        <v>2014</v>
      </c>
      <c r="G13" s="17">
        <v>2015</v>
      </c>
      <c r="H13" s="17">
        <v>2016</v>
      </c>
      <c r="I13" s="17">
        <v>2017</v>
      </c>
      <c r="J13" s="17">
        <v>2018</v>
      </c>
      <c r="K13" s="17">
        <v>2019</v>
      </c>
      <c r="L13" s="17">
        <v>2020</v>
      </c>
    </row>
    <row r="14" spans="2:12" ht="19.899999999999999" customHeight="1" thickTop="1" x14ac:dyDescent="0.25">
      <c r="B14" s="18" t="s">
        <v>1</v>
      </c>
      <c r="C14" s="19">
        <v>4121126</v>
      </c>
      <c r="D14" s="19">
        <v>4071873</v>
      </c>
      <c r="E14" s="19">
        <v>4036724</v>
      </c>
      <c r="F14" s="19">
        <v>4107717</v>
      </c>
      <c r="G14" s="19">
        <v>4143203</v>
      </c>
      <c r="H14" s="19">
        <v>4142539</v>
      </c>
      <c r="I14" s="19">
        <v>4132906</v>
      </c>
      <c r="J14" s="19">
        <v>4168595</v>
      </c>
      <c r="K14" s="19">
        <v>4160735</v>
      </c>
      <c r="L14" s="19">
        <v>3645893</v>
      </c>
    </row>
    <row r="15" spans="2:12" ht="14.25" x14ac:dyDescent="0.25">
      <c r="B15" s="18" t="s">
        <v>2</v>
      </c>
      <c r="C15" s="19">
        <v>27852130</v>
      </c>
      <c r="D15" s="19">
        <v>27185853</v>
      </c>
      <c r="E15" s="19">
        <v>26739987</v>
      </c>
      <c r="F15" s="19">
        <v>26753448</v>
      </c>
      <c r="G15" s="19">
        <v>27085301</v>
      </c>
      <c r="H15" s="19">
        <v>26920087</v>
      </c>
      <c r="I15" s="19">
        <v>26911391</v>
      </c>
      <c r="J15" s="19">
        <v>27081835</v>
      </c>
      <c r="K15" s="19">
        <v>26924477</v>
      </c>
      <c r="L15" s="19">
        <v>24928138</v>
      </c>
    </row>
    <row r="16" spans="2:12" ht="14.25" x14ac:dyDescent="0.25">
      <c r="B16" s="18" t="s">
        <v>3</v>
      </c>
      <c r="C16" s="19">
        <v>75591464</v>
      </c>
      <c r="D16" s="19">
        <v>74928962</v>
      </c>
      <c r="E16" s="19">
        <v>77306689</v>
      </c>
      <c r="F16" s="19">
        <v>78266161</v>
      </c>
      <c r="G16" s="19">
        <v>79115544</v>
      </c>
      <c r="H16" s="19">
        <v>79495479</v>
      </c>
      <c r="I16" s="19">
        <v>81012060</v>
      </c>
      <c r="J16" s="19">
        <v>82462265</v>
      </c>
      <c r="K16" s="19">
        <v>83563464</v>
      </c>
      <c r="L16" s="19">
        <v>72587518</v>
      </c>
    </row>
    <row r="17" spans="2:12" ht="14.25" x14ac:dyDescent="0.25">
      <c r="B17" s="18" t="s">
        <v>4</v>
      </c>
      <c r="C17" s="19">
        <v>1120019</v>
      </c>
      <c r="D17" s="19">
        <v>1158403</v>
      </c>
      <c r="E17" s="19">
        <v>1218411</v>
      </c>
      <c r="F17" s="19">
        <v>1258428</v>
      </c>
      <c r="G17" s="19">
        <v>1297976</v>
      </c>
      <c r="H17" s="19">
        <v>1303063</v>
      </c>
      <c r="I17" s="19">
        <v>1330914</v>
      </c>
      <c r="J17" s="19">
        <v>1338753</v>
      </c>
      <c r="K17" s="19">
        <v>1394046</v>
      </c>
      <c r="L17" s="19">
        <v>1052750</v>
      </c>
    </row>
    <row r="18" spans="2:12" ht="14.25" x14ac:dyDescent="0.25">
      <c r="B18" s="18" t="s">
        <v>5</v>
      </c>
      <c r="C18" s="19">
        <v>20769294</v>
      </c>
      <c r="D18" s="19">
        <v>19930000</v>
      </c>
      <c r="E18" s="19">
        <v>20353430</v>
      </c>
      <c r="F18" s="19">
        <v>20766310</v>
      </c>
      <c r="G18" s="19">
        <v>21577809</v>
      </c>
      <c r="H18" s="19">
        <v>22436155</v>
      </c>
      <c r="I18" s="19">
        <v>22749565</v>
      </c>
      <c r="J18" s="19">
        <v>22806063</v>
      </c>
      <c r="K18" s="19">
        <v>23509739</v>
      </c>
      <c r="L18" s="19">
        <v>17294386</v>
      </c>
    </row>
    <row r="19" spans="2:12" ht="14.25" x14ac:dyDescent="0.25">
      <c r="B19" s="18" t="s">
        <v>6</v>
      </c>
      <c r="C19" s="19">
        <v>3878144</v>
      </c>
      <c r="D19" s="19">
        <v>4003509</v>
      </c>
      <c r="E19" s="19">
        <v>4275888</v>
      </c>
      <c r="F19" s="19">
        <v>4462954</v>
      </c>
      <c r="G19" s="19">
        <v>4546743</v>
      </c>
      <c r="H19" s="19">
        <v>4800735</v>
      </c>
      <c r="I19" s="19">
        <v>4924316</v>
      </c>
      <c r="J19" s="19">
        <v>5164240</v>
      </c>
      <c r="K19" s="19">
        <v>5505042</v>
      </c>
      <c r="L19" s="19">
        <v>4858307</v>
      </c>
    </row>
    <row r="20" spans="2:12" ht="14.25" x14ac:dyDescent="0.25">
      <c r="B20" s="18" t="s">
        <v>7</v>
      </c>
      <c r="C20" s="19">
        <v>83065</v>
      </c>
      <c r="D20" s="19">
        <v>84392</v>
      </c>
      <c r="E20" s="19">
        <v>89056</v>
      </c>
      <c r="F20" s="19">
        <v>94424</v>
      </c>
      <c r="G20" s="19">
        <v>98646</v>
      </c>
      <c r="H20" s="19">
        <v>103147</v>
      </c>
      <c r="I20" s="19">
        <v>100657</v>
      </c>
      <c r="J20" s="19">
        <v>106912</v>
      </c>
      <c r="K20" s="19">
        <v>113170</v>
      </c>
      <c r="L20" s="19">
        <v>153187</v>
      </c>
    </row>
    <row r="21" spans="2:12" ht="14.25" x14ac:dyDescent="0.25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</row>
    <row r="22" spans="2:12" ht="15" thickBot="1" x14ac:dyDescent="0.3">
      <c r="B22" s="16" t="s">
        <v>80</v>
      </c>
      <c r="C22" s="17">
        <v>2011</v>
      </c>
      <c r="D22" s="17">
        <v>2012</v>
      </c>
      <c r="E22" s="17">
        <v>2013</v>
      </c>
      <c r="F22" s="17">
        <v>2014</v>
      </c>
      <c r="G22" s="17">
        <v>2015</v>
      </c>
      <c r="H22" s="17">
        <v>2016</v>
      </c>
      <c r="I22" s="17">
        <v>2017</v>
      </c>
      <c r="J22" s="17">
        <v>2018</v>
      </c>
      <c r="K22" s="17">
        <v>2019</v>
      </c>
      <c r="L22" s="17">
        <v>2020</v>
      </c>
    </row>
    <row r="23" spans="2:12" ht="19.899999999999999" customHeight="1" thickTop="1" x14ac:dyDescent="0.25">
      <c r="B23" s="18" t="s">
        <v>1</v>
      </c>
      <c r="C23" s="19">
        <v>293591</v>
      </c>
      <c r="D23" s="19">
        <v>264556</v>
      </c>
      <c r="E23" s="19">
        <v>239671</v>
      </c>
      <c r="F23" s="19">
        <v>257262</v>
      </c>
      <c r="G23" s="19">
        <v>245875</v>
      </c>
      <c r="H23" s="19">
        <v>240615</v>
      </c>
      <c r="I23" s="19">
        <v>227361</v>
      </c>
      <c r="J23" s="19">
        <v>225731</v>
      </c>
      <c r="K23" s="19">
        <v>234383</v>
      </c>
      <c r="L23" s="19">
        <v>205942</v>
      </c>
    </row>
    <row r="24" spans="2:12" ht="14.25" x14ac:dyDescent="0.25">
      <c r="B24" s="18" t="s">
        <v>2</v>
      </c>
      <c r="C24" s="19">
        <v>3898007</v>
      </c>
      <c r="D24" s="19">
        <v>3615359</v>
      </c>
      <c r="E24" s="19">
        <v>3508700</v>
      </c>
      <c r="F24" s="19">
        <v>3511969</v>
      </c>
      <c r="G24" s="19">
        <v>3314992</v>
      </c>
      <c r="H24" s="19">
        <v>2932814</v>
      </c>
      <c r="I24" s="19">
        <v>2901097</v>
      </c>
      <c r="J24" s="19">
        <v>2946498</v>
      </c>
      <c r="K24" s="19">
        <v>2912419</v>
      </c>
      <c r="L24" s="19">
        <v>2797980</v>
      </c>
    </row>
    <row r="25" spans="2:12" ht="14.25" x14ac:dyDescent="0.25">
      <c r="B25" s="18" t="s">
        <v>3</v>
      </c>
      <c r="C25" s="19">
        <v>2180617</v>
      </c>
      <c r="D25" s="19">
        <v>2028199</v>
      </c>
      <c r="E25" s="19">
        <v>2176510</v>
      </c>
      <c r="F25" s="19">
        <v>2084544</v>
      </c>
      <c r="G25" s="19">
        <v>2280147</v>
      </c>
      <c r="H25" s="19">
        <v>2347387</v>
      </c>
      <c r="I25" s="19">
        <v>2419828</v>
      </c>
      <c r="J25" s="19">
        <v>2816642</v>
      </c>
      <c r="K25" s="19">
        <v>3004608</v>
      </c>
      <c r="L25" s="19">
        <v>2375029</v>
      </c>
    </row>
    <row r="26" spans="2:12" ht="14.25" x14ac:dyDescent="0.25">
      <c r="B26" s="18" t="s">
        <v>4</v>
      </c>
      <c r="C26" s="19">
        <v>122344</v>
      </c>
      <c r="D26" s="19">
        <v>111013</v>
      </c>
      <c r="E26" s="19">
        <v>109532</v>
      </c>
      <c r="F26" s="19">
        <v>112719</v>
      </c>
      <c r="G26" s="19">
        <v>111856</v>
      </c>
      <c r="H26" s="19">
        <v>123215</v>
      </c>
      <c r="I26" s="19">
        <v>116565</v>
      </c>
      <c r="J26" s="19">
        <v>120252</v>
      </c>
      <c r="K26" s="19">
        <v>142500</v>
      </c>
      <c r="L26" s="19">
        <v>125977</v>
      </c>
    </row>
    <row r="27" spans="2:12" ht="14.25" x14ac:dyDescent="0.25">
      <c r="B27" s="18" t="s">
        <v>5</v>
      </c>
      <c r="C27" s="19">
        <v>775694</v>
      </c>
      <c r="D27" s="19">
        <v>666012</v>
      </c>
      <c r="E27" s="19">
        <v>720454</v>
      </c>
      <c r="F27" s="19">
        <v>746524</v>
      </c>
      <c r="G27" s="19">
        <v>805139</v>
      </c>
      <c r="H27" s="19">
        <v>864926</v>
      </c>
      <c r="I27" s="19">
        <v>856467</v>
      </c>
      <c r="J27" s="19">
        <v>831933</v>
      </c>
      <c r="K27" s="19">
        <v>885393</v>
      </c>
      <c r="L27" s="19">
        <v>665830</v>
      </c>
    </row>
    <row r="28" spans="2:12" ht="14.25" x14ac:dyDescent="0.25">
      <c r="B28" s="18" t="s">
        <v>6</v>
      </c>
      <c r="C28" s="19">
        <v>137987</v>
      </c>
      <c r="D28" s="19">
        <v>128538</v>
      </c>
      <c r="E28" s="19">
        <v>125541</v>
      </c>
      <c r="F28" s="19">
        <v>127431</v>
      </c>
      <c r="G28" s="19">
        <v>125345</v>
      </c>
      <c r="H28" s="19">
        <v>161353</v>
      </c>
      <c r="I28" s="19">
        <v>182208</v>
      </c>
      <c r="J28" s="19">
        <v>205313</v>
      </c>
      <c r="K28" s="19">
        <v>191760</v>
      </c>
      <c r="L28" s="19">
        <v>171713</v>
      </c>
    </row>
    <row r="29" spans="2:12" ht="14.25" x14ac:dyDescent="0.25">
      <c r="B29" s="18" t="s">
        <v>7</v>
      </c>
      <c r="C29" s="19">
        <v>1636</v>
      </c>
      <c r="D29" s="19">
        <v>1550</v>
      </c>
      <c r="E29" s="19">
        <v>2154</v>
      </c>
      <c r="F29" s="19">
        <v>2542</v>
      </c>
      <c r="G29" s="19">
        <v>1692</v>
      </c>
      <c r="H29" s="19">
        <v>1900</v>
      </c>
      <c r="I29" s="19">
        <v>280</v>
      </c>
      <c r="J29" s="19">
        <v>328</v>
      </c>
      <c r="K29" s="19">
        <v>282</v>
      </c>
      <c r="L29" s="19">
        <v>513</v>
      </c>
    </row>
    <row r="30" spans="2:12" x14ac:dyDescent="0.25">
      <c r="B30" s="83"/>
    </row>
  </sheetData>
  <mergeCells count="1">
    <mergeCell ref="B2:J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5"/>
  <sheetViews>
    <sheetView showGridLines="0" view="pageLayout" topLeftCell="A2" zoomScaleNormal="110" workbookViewId="0">
      <selection activeCell="P3" sqref="P3:X3"/>
    </sheetView>
  </sheetViews>
  <sheetFormatPr baseColWidth="10" defaultColWidth="9.140625" defaultRowHeight="14.25" x14ac:dyDescent="0.3"/>
  <cols>
    <col min="1" max="1" width="4.7109375" style="27" customWidth="1"/>
    <col min="2" max="2" width="22.5703125" style="27" customWidth="1"/>
    <col min="3" max="11" width="8.7109375" style="31" customWidth="1"/>
    <col min="12" max="12" width="8.7109375" style="27" customWidth="1"/>
    <col min="13" max="16384" width="9.140625" style="27"/>
  </cols>
  <sheetData>
    <row r="1" spans="2:24" s="24" customFormat="1" ht="15" customHeight="1" x14ac:dyDescent="0.2"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2:24" s="24" customFormat="1" ht="15" customHeight="1" x14ac:dyDescent="0.2">
      <c r="B2" s="105" t="s">
        <v>71</v>
      </c>
      <c r="C2" s="105"/>
      <c r="D2" s="105"/>
      <c r="E2" s="105"/>
      <c r="F2" s="105"/>
      <c r="G2" s="105"/>
      <c r="H2" s="105"/>
      <c r="I2" s="105"/>
      <c r="J2" s="105"/>
      <c r="K2" s="28"/>
    </row>
    <row r="3" spans="2:24" s="24" customFormat="1" ht="15" customHeight="1" x14ac:dyDescent="0.2">
      <c r="B3" s="25"/>
      <c r="C3" s="28"/>
      <c r="D3" s="28"/>
      <c r="E3" s="28"/>
      <c r="F3" s="28"/>
      <c r="G3" s="28"/>
      <c r="H3" s="28"/>
      <c r="I3" s="28"/>
      <c r="J3" s="28"/>
      <c r="K3" s="28"/>
      <c r="P3" s="106"/>
      <c r="Q3" s="106"/>
      <c r="R3" s="106"/>
      <c r="S3" s="106"/>
      <c r="T3" s="106"/>
      <c r="U3" s="106"/>
      <c r="V3" s="106"/>
      <c r="W3" s="106"/>
      <c r="X3" s="106"/>
    </row>
    <row r="4" spans="2:24" ht="15" thickBot="1" x14ac:dyDescent="0.3">
      <c r="B4" s="40" t="s">
        <v>81</v>
      </c>
      <c r="C4" s="52">
        <v>2011</v>
      </c>
      <c r="D4" s="52">
        <v>2012</v>
      </c>
      <c r="E4" s="52">
        <v>2013</v>
      </c>
      <c r="F4" s="52">
        <v>2014</v>
      </c>
      <c r="G4" s="52">
        <v>2015</v>
      </c>
      <c r="H4" s="52">
        <v>2016</v>
      </c>
      <c r="I4" s="52">
        <v>2017</v>
      </c>
      <c r="J4" s="52">
        <v>2018</v>
      </c>
      <c r="K4" s="52">
        <v>2019</v>
      </c>
      <c r="L4" s="52">
        <v>2020</v>
      </c>
    </row>
    <row r="5" spans="2:24" ht="15" thickTop="1" x14ac:dyDescent="0.25">
      <c r="B5" s="94" t="s">
        <v>1</v>
      </c>
      <c r="C5" s="51">
        <v>0.80897045808406198</v>
      </c>
      <c r="D5" s="51">
        <v>0.80254078149186503</v>
      </c>
      <c r="E5" s="51">
        <v>0.80221095683308896</v>
      </c>
      <c r="F5" s="51">
        <v>0.79834041105169096</v>
      </c>
      <c r="G5" s="51">
        <v>0.80029307155745599</v>
      </c>
      <c r="H5" s="51">
        <v>0.79481546877196196</v>
      </c>
      <c r="I5" s="51">
        <v>0.79443114259569403</v>
      </c>
      <c r="J5" s="51">
        <v>0.793231109674292</v>
      </c>
      <c r="K5" s="51">
        <v>0.79278404412486003</v>
      </c>
      <c r="L5" s="51">
        <v>0.80672012356706801</v>
      </c>
    </row>
    <row r="6" spans="2:24" x14ac:dyDescent="0.25">
      <c r="B6" s="94" t="s">
        <v>2</v>
      </c>
      <c r="C6" s="51">
        <v>0.88234296996428496</v>
      </c>
      <c r="D6" s="51">
        <v>0.88014481329154404</v>
      </c>
      <c r="E6" s="51">
        <v>0.87668535451096596</v>
      </c>
      <c r="F6" s="51">
        <v>0.87685474222515403</v>
      </c>
      <c r="G6" s="51">
        <v>0.87737965658500405</v>
      </c>
      <c r="H6" s="51">
        <v>0.874833962515431</v>
      </c>
      <c r="I6" s="51">
        <v>0.87623049857068203</v>
      </c>
      <c r="J6" s="51">
        <v>0.876950462772356</v>
      </c>
      <c r="K6" s="51">
        <v>0.87456859262359299</v>
      </c>
      <c r="L6" s="51">
        <v>0.87939028657319596</v>
      </c>
    </row>
    <row r="7" spans="2:24" x14ac:dyDescent="0.25">
      <c r="B7" s="94" t="s">
        <v>3</v>
      </c>
      <c r="C7" s="51">
        <v>0.86916238295658099</v>
      </c>
      <c r="D7" s="51">
        <v>0.85773173993603202</v>
      </c>
      <c r="E7" s="51">
        <v>0.85122571649124101</v>
      </c>
      <c r="F7" s="51">
        <v>0.84247355204378205</v>
      </c>
      <c r="G7" s="51">
        <v>0.83159339835028501</v>
      </c>
      <c r="H7" s="51">
        <v>0.82340850629894402</v>
      </c>
      <c r="I7" s="51">
        <v>0.81740688167059705</v>
      </c>
      <c r="J7" s="51">
        <v>0.80967859878045301</v>
      </c>
      <c r="K7" s="51">
        <v>0.79926838501889896</v>
      </c>
      <c r="L7" s="51">
        <v>0.79382067318442595</v>
      </c>
    </row>
    <row r="8" spans="2:24" x14ac:dyDescent="0.25">
      <c r="B8" s="94" t="s">
        <v>4</v>
      </c>
      <c r="C8" s="51">
        <v>0.81817607647582802</v>
      </c>
      <c r="D8" s="51">
        <v>0.80921163360421899</v>
      </c>
      <c r="E8" s="51">
        <v>0.80429715079076003</v>
      </c>
      <c r="F8" s="51">
        <v>0.80524810331158303</v>
      </c>
      <c r="G8" s="51">
        <v>0.80062866822760803</v>
      </c>
      <c r="H8" s="51">
        <v>0.789992800489278</v>
      </c>
      <c r="I8" s="51">
        <v>0.77697576600751295</v>
      </c>
      <c r="J8" s="51">
        <v>0.77367219569886103</v>
      </c>
      <c r="K8" s="51">
        <v>0.75994000281844198</v>
      </c>
      <c r="L8" s="51">
        <v>0.74533843237502595</v>
      </c>
    </row>
    <row r="9" spans="2:24" x14ac:dyDescent="0.25">
      <c r="B9" s="94" t="s">
        <v>5</v>
      </c>
      <c r="C9" s="51">
        <v>0.788302263451503</v>
      </c>
      <c r="D9" s="51">
        <v>0.77593653072850799</v>
      </c>
      <c r="E9" s="51">
        <v>0.77701792690819504</v>
      </c>
      <c r="F9" s="51">
        <v>0.77280055033640405</v>
      </c>
      <c r="G9" s="51">
        <v>0.76710730262448601</v>
      </c>
      <c r="H9" s="51">
        <v>0.76304198182607597</v>
      </c>
      <c r="I9" s="51">
        <v>0.76030597508073705</v>
      </c>
      <c r="J9" s="51">
        <v>0.75354158134308102</v>
      </c>
      <c r="K9" s="51">
        <v>0.75178306436232401</v>
      </c>
      <c r="L9" s="51">
        <v>0.75749233901049795</v>
      </c>
    </row>
    <row r="10" spans="2:24" x14ac:dyDescent="0.25">
      <c r="B10" s="94" t="s">
        <v>6</v>
      </c>
      <c r="C10" s="51">
        <v>0.94814676002234999</v>
      </c>
      <c r="D10" s="51">
        <v>0.94634230191062496</v>
      </c>
      <c r="E10" s="51">
        <v>0.94730155595977406</v>
      </c>
      <c r="F10" s="51">
        <v>0.94790027371901098</v>
      </c>
      <c r="G10" s="51">
        <v>0.94442895507944202</v>
      </c>
      <c r="H10" s="51">
        <v>0.94457027943148397</v>
      </c>
      <c r="I10" s="51">
        <v>0.94727793351379697</v>
      </c>
      <c r="J10" s="51">
        <v>0.94562931892767399</v>
      </c>
      <c r="K10" s="51">
        <v>0.94062377211471704</v>
      </c>
      <c r="L10" s="51">
        <v>0.94943789885915397</v>
      </c>
    </row>
    <row r="11" spans="2:24" x14ac:dyDescent="0.25">
      <c r="B11" s="94" t="s">
        <v>7</v>
      </c>
      <c r="C11" s="51">
        <v>0.96817174139257101</v>
      </c>
      <c r="D11" s="51">
        <v>0.97288006964130302</v>
      </c>
      <c r="E11" s="51">
        <v>0.97017014750234198</v>
      </c>
      <c r="F11" s="51">
        <v>0.966436948849281</v>
      </c>
      <c r="G11" s="51">
        <v>0.97232435513752302</v>
      </c>
      <c r="H11" s="51">
        <v>0.977473846293193</v>
      </c>
      <c r="I11" s="51">
        <v>0.97202874516307303</v>
      </c>
      <c r="J11" s="51">
        <v>0.98665277802298701</v>
      </c>
      <c r="K11" s="51">
        <v>0.99060564666839901</v>
      </c>
      <c r="L11" s="51">
        <v>0.99342892783790904</v>
      </c>
    </row>
    <row r="13" spans="2:24" ht="15" thickBot="1" x14ac:dyDescent="0.3">
      <c r="B13" s="26" t="s">
        <v>82</v>
      </c>
      <c r="C13" s="29">
        <v>2011</v>
      </c>
      <c r="D13" s="29">
        <v>2012</v>
      </c>
      <c r="E13" s="29">
        <v>2013</v>
      </c>
      <c r="F13" s="29">
        <v>2014</v>
      </c>
      <c r="G13" s="29">
        <v>2015</v>
      </c>
      <c r="H13" s="29">
        <v>2016</v>
      </c>
      <c r="I13" s="29">
        <v>2017</v>
      </c>
      <c r="J13" s="29">
        <v>2018</v>
      </c>
      <c r="K13" s="29">
        <v>2019</v>
      </c>
      <c r="L13" s="29">
        <v>2020</v>
      </c>
    </row>
    <row r="14" spans="2:24" ht="15" thickTop="1" x14ac:dyDescent="0.25">
      <c r="B14" s="94" t="s">
        <v>1</v>
      </c>
      <c r="C14" s="30">
        <v>0.80769649884758299</v>
      </c>
      <c r="D14" s="30">
        <v>0.80095366027765602</v>
      </c>
      <c r="E14" s="30">
        <v>0.80028040475506501</v>
      </c>
      <c r="F14" s="30">
        <v>0.79638496194421304</v>
      </c>
      <c r="G14" s="30">
        <v>0.798297626534475</v>
      </c>
      <c r="H14" s="30">
        <v>0.79238654250527996</v>
      </c>
      <c r="I14" s="30">
        <v>0.79202225914875501</v>
      </c>
      <c r="J14" s="30">
        <v>0.79069611728401301</v>
      </c>
      <c r="K14" s="30">
        <v>0.79025510284511902</v>
      </c>
      <c r="L14" s="30">
        <v>0.804195216508235</v>
      </c>
    </row>
    <row r="15" spans="2:24" x14ac:dyDescent="0.25">
      <c r="B15" s="94" t="s">
        <v>2</v>
      </c>
      <c r="C15" s="30">
        <v>0.88670733471511098</v>
      </c>
      <c r="D15" s="30">
        <v>0.88093493670882805</v>
      </c>
      <c r="E15" s="30">
        <v>0.87858169246458495</v>
      </c>
      <c r="F15" s="30">
        <v>0.88086683773804397</v>
      </c>
      <c r="G15" s="30">
        <v>0.88270331362848098</v>
      </c>
      <c r="H15" s="30">
        <v>0.87952902483776096</v>
      </c>
      <c r="I15" s="30">
        <v>0.88028895144327202</v>
      </c>
      <c r="J15" s="30">
        <v>0.88036483513668595</v>
      </c>
      <c r="K15" s="30">
        <v>0.87888044679396005</v>
      </c>
      <c r="L15" s="30">
        <v>0.88300449969205896</v>
      </c>
    </row>
    <row r="16" spans="2:24" x14ac:dyDescent="0.25">
      <c r="B16" s="94" t="s">
        <v>3</v>
      </c>
      <c r="C16" s="30">
        <v>0.870892838775016</v>
      </c>
      <c r="D16" s="30">
        <v>0.85915727806764597</v>
      </c>
      <c r="E16" s="30">
        <v>0.85264961545134799</v>
      </c>
      <c r="F16" s="30">
        <v>0.84360481103171503</v>
      </c>
      <c r="G16" s="30">
        <v>0.832155001258716</v>
      </c>
      <c r="H16" s="30">
        <v>0.82366221024181996</v>
      </c>
      <c r="I16" s="30">
        <v>0.81745559636798604</v>
      </c>
      <c r="J16" s="30">
        <v>0.80962865917974203</v>
      </c>
      <c r="K16" s="30">
        <v>0.79943291980148001</v>
      </c>
      <c r="L16" s="30">
        <v>0.79322960681086596</v>
      </c>
    </row>
    <row r="17" spans="2:14" x14ac:dyDescent="0.25">
      <c r="B17" s="94" t="s">
        <v>4</v>
      </c>
      <c r="C17" s="30">
        <v>0.81830980976080903</v>
      </c>
      <c r="D17" s="30">
        <v>0.80896380413126401</v>
      </c>
      <c r="E17" s="30">
        <v>0.80450994271285903</v>
      </c>
      <c r="F17" s="30">
        <v>0.804842248928894</v>
      </c>
      <c r="G17" s="30">
        <v>0.80036701637637897</v>
      </c>
      <c r="H17" s="30">
        <v>0.78980216503218503</v>
      </c>
      <c r="I17" s="30">
        <v>0.77672023133868895</v>
      </c>
      <c r="J17" s="30">
        <v>0.77288692754536903</v>
      </c>
      <c r="K17" s="30">
        <v>0.75890403501513404</v>
      </c>
      <c r="L17" s="30">
        <v>0.74458965701134305</v>
      </c>
    </row>
    <row r="18" spans="2:14" x14ac:dyDescent="0.25">
      <c r="B18" s="94" t="s">
        <v>5</v>
      </c>
      <c r="C18" s="30">
        <v>0.78879523288670095</v>
      </c>
      <c r="D18" s="30">
        <v>0.77643293464106</v>
      </c>
      <c r="E18" s="30">
        <v>0.77731827614132398</v>
      </c>
      <c r="F18" s="30">
        <v>0.773123938487565</v>
      </c>
      <c r="G18" s="30">
        <v>0.76749094007303897</v>
      </c>
      <c r="H18" s="30">
        <v>0.76351365768328305</v>
      </c>
      <c r="I18" s="30">
        <v>0.76056780698633197</v>
      </c>
      <c r="J18" s="30">
        <v>0.75381305692760203</v>
      </c>
      <c r="K18" s="30">
        <v>0.75207245286051305</v>
      </c>
      <c r="L18" s="30">
        <v>0.75784174957539396</v>
      </c>
    </row>
    <row r="19" spans="2:14" x14ac:dyDescent="0.25">
      <c r="B19" s="94" t="s">
        <v>6</v>
      </c>
      <c r="C19" s="30">
        <v>0.95060680435654898</v>
      </c>
      <c r="D19" s="30">
        <v>0.94957908848202399</v>
      </c>
      <c r="E19" s="30">
        <v>0.95074348264503095</v>
      </c>
      <c r="F19" s="30">
        <v>0.95421658823109301</v>
      </c>
      <c r="G19" s="30">
        <v>0.95404804040843205</v>
      </c>
      <c r="H19" s="30">
        <v>0.95082812372499603</v>
      </c>
      <c r="I19" s="30">
        <v>0.95073559507904304</v>
      </c>
      <c r="J19" s="30">
        <v>0.94951059453075004</v>
      </c>
      <c r="K19" s="30">
        <v>0.94285422146269204</v>
      </c>
      <c r="L19" s="30">
        <v>0.95290760655836704</v>
      </c>
    </row>
    <row r="20" spans="2:14" x14ac:dyDescent="0.25">
      <c r="B20" s="94" t="s">
        <v>7</v>
      </c>
      <c r="C20" s="30">
        <v>0.96726675671898998</v>
      </c>
      <c r="D20" s="30">
        <v>0.97205648598216998</v>
      </c>
      <c r="E20" s="30">
        <v>0.96850530711675697</v>
      </c>
      <c r="F20" s="30">
        <v>0.96510558269792901</v>
      </c>
      <c r="G20" s="30">
        <v>0.97197753473248605</v>
      </c>
      <c r="H20" s="30">
        <v>0.97663210718174498</v>
      </c>
      <c r="I20" s="30">
        <v>0.97092726027529397</v>
      </c>
      <c r="J20" s="30">
        <v>0.98642776081119699</v>
      </c>
      <c r="K20" s="30">
        <v>0.99047769084002901</v>
      </c>
      <c r="L20" s="30">
        <v>0.993843099600353</v>
      </c>
    </row>
    <row r="22" spans="2:14" ht="15" thickBot="1" x14ac:dyDescent="0.3">
      <c r="B22" s="26" t="s">
        <v>44</v>
      </c>
      <c r="C22" s="29">
        <v>2011</v>
      </c>
      <c r="D22" s="29">
        <v>2012</v>
      </c>
      <c r="E22" s="29">
        <v>2013</v>
      </c>
      <c r="F22" s="29">
        <v>2014</v>
      </c>
      <c r="G22" s="29">
        <v>2015</v>
      </c>
      <c r="H22" s="29">
        <v>2016</v>
      </c>
      <c r="I22" s="29">
        <v>2017</v>
      </c>
      <c r="J22" s="29">
        <v>2018</v>
      </c>
      <c r="K22" s="29">
        <v>2019</v>
      </c>
      <c r="L22" s="29">
        <v>2020</v>
      </c>
    </row>
    <row r="23" spans="2:14" ht="15" thickTop="1" x14ac:dyDescent="0.25">
      <c r="B23" s="94" t="s">
        <v>1</v>
      </c>
      <c r="C23" s="30">
        <v>0.24762593168317401</v>
      </c>
      <c r="D23" s="30">
        <v>0.22291615408208301</v>
      </c>
      <c r="E23" s="30">
        <v>0.20599441504516999</v>
      </c>
      <c r="F23" s="30">
        <v>0.20808942777065501</v>
      </c>
      <c r="G23" s="30">
        <v>0.201428081061132</v>
      </c>
      <c r="H23" s="30">
        <v>0.19027055323684899</v>
      </c>
      <c r="I23" s="30">
        <v>0.18156633818338599</v>
      </c>
      <c r="J23" s="30">
        <v>0.181574745512534</v>
      </c>
      <c r="K23" s="30">
        <v>0.18841970800866001</v>
      </c>
      <c r="L23" s="30">
        <v>0.20253754638285101</v>
      </c>
    </row>
    <row r="24" spans="2:14" x14ac:dyDescent="0.25">
      <c r="B24" s="94" t="s">
        <v>2</v>
      </c>
      <c r="C24" s="30">
        <v>0.52597393046874596</v>
      </c>
      <c r="D24" s="30">
        <v>0.49773021763587999</v>
      </c>
      <c r="E24" s="30">
        <v>0.48300387193259797</v>
      </c>
      <c r="F24" s="30">
        <v>0.48505058685838298</v>
      </c>
      <c r="G24" s="30">
        <v>0.46810872744582499</v>
      </c>
      <c r="H24" s="30">
        <v>0.42528816804602898</v>
      </c>
      <c r="I24" s="30">
        <v>0.42710191229554501</v>
      </c>
      <c r="J24" s="30">
        <v>0.436404950892746</v>
      </c>
      <c r="K24" s="30">
        <v>0.43113632487843501</v>
      </c>
      <c r="L24" s="30">
        <v>0.44983984590222398</v>
      </c>
    </row>
    <row r="25" spans="2:14" x14ac:dyDescent="0.25">
      <c r="B25" s="94" t="s">
        <v>3</v>
      </c>
      <c r="C25" s="30">
        <v>0.17803055135891499</v>
      </c>
      <c r="D25" s="30">
        <v>0.153255598758782</v>
      </c>
      <c r="E25" s="30">
        <v>0.15029022832823499</v>
      </c>
      <c r="F25" s="30">
        <v>0.13303635590829799</v>
      </c>
      <c r="G25" s="30">
        <v>0.13251243299109799</v>
      </c>
      <c r="H25" s="30">
        <v>0.12474208100744801</v>
      </c>
      <c r="I25" s="30">
        <v>0.12214062110396701</v>
      </c>
      <c r="J25" s="30">
        <v>0.13576298832988801</v>
      </c>
      <c r="K25" s="30">
        <v>0.133446221506903</v>
      </c>
      <c r="L25" s="30">
        <v>0.11839748886728201</v>
      </c>
    </row>
    <row r="26" spans="2:14" x14ac:dyDescent="0.25">
      <c r="B26" s="94" t="s">
        <v>4</v>
      </c>
      <c r="C26" s="30">
        <v>0.34448736864631102</v>
      </c>
      <c r="D26" s="30">
        <v>0.298260885919167</v>
      </c>
      <c r="E26" s="30">
        <v>0.279564568205311</v>
      </c>
      <c r="F26" s="30">
        <v>0.27811182306483301</v>
      </c>
      <c r="G26" s="30">
        <v>0.26696388722484599</v>
      </c>
      <c r="H26" s="30">
        <v>0.26730316993379</v>
      </c>
      <c r="I26" s="30">
        <v>0.23960755052077901</v>
      </c>
      <c r="J26" s="30">
        <v>0.243194706229726</v>
      </c>
      <c r="K26" s="30">
        <v>0.25235218802628701</v>
      </c>
      <c r="L26" s="30">
        <v>0.26717779050285301</v>
      </c>
    </row>
    <row r="27" spans="2:14" x14ac:dyDescent="0.25">
      <c r="B27" s="94" t="s">
        <v>5</v>
      </c>
      <c r="C27" s="30">
        <v>0.14305244221010999</v>
      </c>
      <c r="D27" s="30">
        <v>0.1205628336462</v>
      </c>
      <c r="E27" s="30">
        <v>0.124848629783282</v>
      </c>
      <c r="F27" s="30">
        <v>0.122100113313113</v>
      </c>
      <c r="G27" s="30">
        <v>0.122243078402588</v>
      </c>
      <c r="H27" s="30">
        <v>0.12106713361986</v>
      </c>
      <c r="I27" s="30">
        <v>0.11674188050405</v>
      </c>
      <c r="J27" s="30">
        <v>0.112493854257884</v>
      </c>
      <c r="K27" s="30">
        <v>0.113980807972489</v>
      </c>
      <c r="L27" s="30">
        <v>0.11876504897455201</v>
      </c>
    </row>
    <row r="28" spans="2:14" x14ac:dyDescent="0.25">
      <c r="B28" s="94" t="s">
        <v>6</v>
      </c>
      <c r="C28" s="30">
        <v>0.40254913458368702</v>
      </c>
      <c r="D28" s="30">
        <v>0.35925542916235798</v>
      </c>
      <c r="E28" s="30">
        <v>0.35565231679263898</v>
      </c>
      <c r="F28" s="30">
        <v>0.35190851499803899</v>
      </c>
      <c r="G28" s="30">
        <v>0.33158298502724698</v>
      </c>
      <c r="H28" s="30">
        <v>0.35795052454804999</v>
      </c>
      <c r="I28" s="30">
        <v>0.39734042205207898</v>
      </c>
      <c r="J28" s="30">
        <v>0.41135574509179301</v>
      </c>
      <c r="K28" s="30">
        <v>0.39827282186761997</v>
      </c>
      <c r="L28" s="30">
        <v>0.40809521659255599</v>
      </c>
    </row>
    <row r="29" spans="2:14" x14ac:dyDescent="0.25">
      <c r="B29" s="94" t="s">
        <v>7</v>
      </c>
      <c r="C29" s="30">
        <v>0.45081289611463199</v>
      </c>
      <c r="D29" s="30">
        <v>0.43308186644314101</v>
      </c>
      <c r="E29" s="30">
        <v>0.475706713780919</v>
      </c>
      <c r="F29" s="30">
        <v>0.45859642792711502</v>
      </c>
      <c r="G29" s="30">
        <v>0.38736263736263699</v>
      </c>
      <c r="H29" s="30">
        <v>0.44684854186265299</v>
      </c>
      <c r="I29" s="30">
        <v>8.9945390298747194E-2</v>
      </c>
      <c r="J29" s="30">
        <v>0.201474201474201</v>
      </c>
      <c r="K29" s="30">
        <v>0.23020408163265299</v>
      </c>
      <c r="L29" s="30">
        <v>0.39431206764027699</v>
      </c>
    </row>
    <row r="30" spans="2:14" ht="24" customHeight="1" x14ac:dyDescent="0.3"/>
    <row r="31" spans="2:14" x14ac:dyDescent="0.3">
      <c r="B31" s="64"/>
      <c r="C31" s="69"/>
      <c r="D31" s="69"/>
      <c r="E31" s="70"/>
      <c r="N31" s="87"/>
    </row>
    <row r="32" spans="2:14" x14ac:dyDescent="0.3">
      <c r="B32" s="64"/>
      <c r="C32" s="69"/>
      <c r="D32" s="69"/>
      <c r="E32" s="70"/>
    </row>
    <row r="33" spans="2:11" x14ac:dyDescent="0.3">
      <c r="B33" s="84"/>
    </row>
    <row r="34" spans="2:11" x14ac:dyDescent="0.3">
      <c r="C34" s="96"/>
      <c r="D34" s="96"/>
      <c r="E34" s="96"/>
      <c r="F34" s="97"/>
      <c r="J34" s="27"/>
      <c r="K34" s="27"/>
    </row>
    <row r="35" spans="2:11" x14ac:dyDescent="0.3">
      <c r="C35" s="63"/>
      <c r="D35" s="63"/>
      <c r="E35" s="63"/>
      <c r="F35" s="63"/>
      <c r="J35" s="27"/>
      <c r="K35" s="27"/>
    </row>
    <row r="36" spans="2:11" x14ac:dyDescent="0.3">
      <c r="C36" s="95"/>
      <c r="D36" s="95"/>
      <c r="E36" s="95"/>
      <c r="F36" s="95"/>
      <c r="J36" s="27"/>
      <c r="K36" s="27"/>
    </row>
    <row r="37" spans="2:11" x14ac:dyDescent="0.3">
      <c r="C37" s="95"/>
      <c r="D37" s="95"/>
      <c r="E37" s="95"/>
      <c r="F37" s="95"/>
      <c r="J37" s="27"/>
      <c r="K37" s="27"/>
    </row>
    <row r="38" spans="2:11" x14ac:dyDescent="0.3">
      <c r="C38" s="95"/>
      <c r="D38" s="95"/>
      <c r="E38" s="95"/>
      <c r="F38" s="95"/>
      <c r="J38" s="27"/>
      <c r="K38" s="27"/>
    </row>
    <row r="39" spans="2:11" x14ac:dyDescent="0.3">
      <c r="C39" s="95"/>
      <c r="D39" s="95"/>
      <c r="E39" s="95"/>
      <c r="F39" s="95"/>
      <c r="J39" s="27"/>
      <c r="K39" s="27"/>
    </row>
    <row r="40" spans="2:11" x14ac:dyDescent="0.3">
      <c r="C40" s="95"/>
      <c r="D40" s="95"/>
      <c r="E40" s="95"/>
      <c r="F40" s="95"/>
      <c r="J40" s="27"/>
      <c r="K40" s="27"/>
    </row>
    <row r="41" spans="2:11" x14ac:dyDescent="0.3">
      <c r="C41" s="95"/>
      <c r="D41" s="95"/>
      <c r="E41" s="95"/>
      <c r="F41" s="95"/>
      <c r="J41" s="27"/>
      <c r="K41" s="27"/>
    </row>
    <row r="42" spans="2:11" x14ac:dyDescent="0.3">
      <c r="C42" s="95"/>
      <c r="D42" s="95"/>
      <c r="E42" s="95"/>
      <c r="F42" s="95"/>
      <c r="J42" s="27"/>
      <c r="K42" s="27"/>
    </row>
    <row r="44" spans="2:11" x14ac:dyDescent="0.3">
      <c r="B44" s="104"/>
      <c r="C44" s="104"/>
      <c r="D44" s="104"/>
      <c r="E44" s="104"/>
      <c r="F44" s="104"/>
      <c r="G44" s="104"/>
      <c r="H44" s="104"/>
    </row>
    <row r="45" spans="2:11" x14ac:dyDescent="0.3">
      <c r="C45" s="96"/>
      <c r="D45" s="96"/>
      <c r="E45" s="96"/>
      <c r="F45" s="96"/>
      <c r="G45" s="96"/>
      <c r="H45" s="96"/>
    </row>
    <row r="46" spans="2:11" x14ac:dyDescent="0.3">
      <c r="C46" s="63"/>
      <c r="D46" s="63"/>
      <c r="E46" s="68"/>
      <c r="F46" s="63"/>
      <c r="G46" s="63"/>
      <c r="H46" s="68"/>
    </row>
    <row r="47" spans="2:11" x14ac:dyDescent="0.3">
      <c r="C47" s="95"/>
      <c r="D47" s="95"/>
      <c r="E47" s="70"/>
      <c r="F47" s="95"/>
      <c r="G47" s="95"/>
      <c r="H47" s="70"/>
    </row>
    <row r="48" spans="2:11" x14ac:dyDescent="0.3">
      <c r="C48" s="95"/>
      <c r="D48" s="95"/>
      <c r="E48" s="70"/>
      <c r="F48" s="95"/>
      <c r="G48" s="95"/>
      <c r="H48" s="70"/>
    </row>
    <row r="49" spans="3:8" x14ac:dyDescent="0.3">
      <c r="C49" s="95"/>
      <c r="D49" s="95"/>
      <c r="E49" s="70"/>
      <c r="F49" s="95"/>
      <c r="G49" s="95"/>
      <c r="H49" s="70"/>
    </row>
    <row r="50" spans="3:8" x14ac:dyDescent="0.3">
      <c r="C50" s="95"/>
      <c r="D50" s="95"/>
      <c r="E50" s="70"/>
      <c r="F50" s="95"/>
      <c r="G50" s="95"/>
      <c r="H50" s="70"/>
    </row>
    <row r="51" spans="3:8" x14ac:dyDescent="0.3">
      <c r="C51" s="95"/>
      <c r="D51" s="95"/>
      <c r="E51" s="70"/>
      <c r="F51" s="95"/>
      <c r="G51" s="95"/>
      <c r="H51" s="70"/>
    </row>
    <row r="52" spans="3:8" x14ac:dyDescent="0.3">
      <c r="C52" s="95"/>
      <c r="D52" s="95"/>
      <c r="E52" s="70"/>
      <c r="F52" s="95"/>
      <c r="G52" s="95"/>
      <c r="H52" s="70"/>
    </row>
    <row r="53" spans="3:8" x14ac:dyDescent="0.3">
      <c r="C53" s="95"/>
      <c r="D53" s="95"/>
      <c r="E53" s="70"/>
      <c r="F53" s="95"/>
      <c r="G53" s="95"/>
      <c r="H53" s="70"/>
    </row>
    <row r="54" spans="3:8" x14ac:dyDescent="0.3">
      <c r="C54" s="27"/>
      <c r="D54" s="27"/>
      <c r="E54" s="27"/>
    </row>
    <row r="55" spans="3:8" x14ac:dyDescent="0.3">
      <c r="C55" s="27"/>
      <c r="D55" s="27"/>
      <c r="E55" s="27"/>
    </row>
  </sheetData>
  <sortState ref="B31:K37">
    <sortCondition descending="1" ref="C31"/>
  </sortState>
  <mergeCells count="3">
    <mergeCell ref="B44:H44"/>
    <mergeCell ref="B2:J2"/>
    <mergeCell ref="P3:X3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8"/>
  <sheetViews>
    <sheetView showGridLines="0" view="pageLayout" zoomScaleNormal="120" zoomScaleSheetLayoutView="100" workbookViewId="0">
      <selection activeCell="B2" sqref="B2:J20"/>
    </sheetView>
  </sheetViews>
  <sheetFormatPr baseColWidth="10" defaultColWidth="11.42578125" defaultRowHeight="14.25" x14ac:dyDescent="0.3"/>
  <cols>
    <col min="1" max="1" width="4.7109375" style="31" customWidth="1"/>
    <col min="2" max="2" width="43.5703125" style="31" customWidth="1"/>
    <col min="3" max="4" width="11.7109375" style="31" bestFit="1" customWidth="1"/>
    <col min="5" max="5" width="9.140625" style="31" bestFit="1" customWidth="1"/>
    <col min="6" max="6" width="11.7109375" style="31" bestFit="1" customWidth="1"/>
    <col min="7" max="11" width="9.140625" style="31" bestFit="1" customWidth="1"/>
    <col min="12" max="12" width="10.140625" style="31" customWidth="1"/>
    <col min="13" max="251" width="9.140625" style="31" customWidth="1"/>
    <col min="252" max="16384" width="11.42578125" style="31"/>
  </cols>
  <sheetData>
    <row r="1" spans="2:14" s="28" customFormat="1" ht="15" customHeight="1" x14ac:dyDescent="0.2"/>
    <row r="2" spans="2:14" s="28" customFormat="1" ht="15" customHeight="1" x14ac:dyDescent="0.2">
      <c r="B2" s="107" t="s">
        <v>72</v>
      </c>
      <c r="C2" s="107"/>
      <c r="D2" s="107"/>
      <c r="E2" s="107"/>
      <c r="F2" s="107"/>
      <c r="G2" s="107"/>
      <c r="H2" s="107"/>
      <c r="I2" s="107"/>
      <c r="J2" s="107"/>
    </row>
    <row r="3" spans="2:14" s="28" customFormat="1" ht="15" customHeight="1" x14ac:dyDescent="0.2">
      <c r="N3" s="72"/>
    </row>
    <row r="4" spans="2:14" ht="16.5" customHeight="1" thickBot="1" x14ac:dyDescent="0.35">
      <c r="B4" s="33" t="s">
        <v>22</v>
      </c>
      <c r="C4" s="29">
        <v>2011</v>
      </c>
      <c r="D4" s="29">
        <v>2012</v>
      </c>
      <c r="E4" s="29">
        <v>2013</v>
      </c>
      <c r="F4" s="29">
        <v>2014</v>
      </c>
      <c r="G4" s="29">
        <v>2015</v>
      </c>
      <c r="H4" s="29">
        <v>2016</v>
      </c>
      <c r="I4" s="29">
        <v>2017</v>
      </c>
      <c r="J4" s="29">
        <v>2018</v>
      </c>
      <c r="K4" s="29">
        <v>2019</v>
      </c>
      <c r="L4" s="29">
        <v>2020</v>
      </c>
    </row>
    <row r="5" spans="2:14" ht="15" thickTop="1" x14ac:dyDescent="0.3">
      <c r="B5" s="32" t="s">
        <v>21</v>
      </c>
      <c r="C5" s="38">
        <v>24304.848103</v>
      </c>
      <c r="D5" s="38">
        <v>22566.812508999999</v>
      </c>
      <c r="E5" s="38">
        <v>22302.701265</v>
      </c>
      <c r="F5" s="38">
        <v>22669.950037999999</v>
      </c>
      <c r="G5" s="38">
        <v>23533.055240000002</v>
      </c>
      <c r="H5" s="38">
        <v>24213.428929999998</v>
      </c>
      <c r="I5" s="38">
        <v>24984.779954000001</v>
      </c>
      <c r="J5" s="38">
        <v>25866.050665999999</v>
      </c>
      <c r="K5" s="38">
        <v>27550.736079999999</v>
      </c>
      <c r="L5" s="38">
        <v>29841.571513999999</v>
      </c>
    </row>
    <row r="6" spans="2:14" x14ac:dyDescent="0.3">
      <c r="B6" s="32" t="s">
        <v>15</v>
      </c>
      <c r="C6" s="38">
        <v>13644.435530000001</v>
      </c>
      <c r="D6" s="38">
        <v>13895.181796999999</v>
      </c>
      <c r="E6" s="38">
        <v>13713.880332000001</v>
      </c>
      <c r="F6" s="38">
        <v>13941.248957</v>
      </c>
      <c r="G6" s="38">
        <v>15874.094273000001</v>
      </c>
      <c r="H6" s="38">
        <v>15999.300841</v>
      </c>
      <c r="I6" s="38">
        <v>16725.737472000001</v>
      </c>
      <c r="J6" s="38">
        <v>17708.704041000001</v>
      </c>
      <c r="K6" s="38">
        <v>18661.323822999999</v>
      </c>
      <c r="L6" s="38">
        <v>20228.221205999998</v>
      </c>
    </row>
    <row r="7" spans="2:14" x14ac:dyDescent="0.3">
      <c r="B7" s="39" t="s">
        <v>13</v>
      </c>
      <c r="C7" s="38">
        <v>5101.0305269999999</v>
      </c>
      <c r="D7" s="38">
        <v>5337.8412589999998</v>
      </c>
      <c r="E7" s="38">
        <v>5367.3246019999997</v>
      </c>
      <c r="F7" s="38">
        <v>5484.4317209999999</v>
      </c>
      <c r="G7" s="38">
        <v>6918.4990610000004</v>
      </c>
      <c r="H7" s="38">
        <v>6658.7647969999998</v>
      </c>
      <c r="I7" s="38">
        <v>6814.7843140000004</v>
      </c>
      <c r="J7" s="38">
        <v>7351.5619820000002</v>
      </c>
      <c r="K7" s="38">
        <v>7896.9390579999999</v>
      </c>
      <c r="L7" s="38">
        <v>8427.1088249999993</v>
      </c>
    </row>
    <row r="8" spans="2:14" x14ac:dyDescent="0.3">
      <c r="B8" s="32" t="s">
        <v>20</v>
      </c>
      <c r="C8" s="38">
        <v>4009.491947</v>
      </c>
      <c r="D8" s="38">
        <v>3928.0907320000001</v>
      </c>
      <c r="E8" s="38">
        <v>3768.5693609999998</v>
      </c>
      <c r="F8" s="38">
        <v>3714.8100439999998</v>
      </c>
      <c r="G8" s="38">
        <v>3813.0745339999999</v>
      </c>
      <c r="H8" s="38">
        <v>3719.6133610000002</v>
      </c>
      <c r="I8" s="38">
        <v>3698.170513</v>
      </c>
      <c r="J8" s="38">
        <v>3803.7130099999999</v>
      </c>
      <c r="K8" s="38">
        <v>3888.6621460000001</v>
      </c>
      <c r="L8" s="38">
        <v>3837.7263149999999</v>
      </c>
    </row>
    <row r="9" spans="2:14" ht="15" thickBot="1" x14ac:dyDescent="0.35">
      <c r="B9" s="34" t="s">
        <v>19</v>
      </c>
      <c r="C9" s="35">
        <v>41958.775581000002</v>
      </c>
      <c r="D9" s="35">
        <v>41958.775581000002</v>
      </c>
      <c r="E9" s="35">
        <v>41958.775581000002</v>
      </c>
      <c r="F9" s="35">
        <v>41958.775581000002</v>
      </c>
      <c r="G9" s="35">
        <v>41958.775581000002</v>
      </c>
      <c r="H9" s="35">
        <v>41958.775581000002</v>
      </c>
      <c r="I9" s="35">
        <v>41958.775581000002</v>
      </c>
      <c r="J9" s="35">
        <v>41958.775581000002</v>
      </c>
      <c r="K9" s="35">
        <v>41958.775581000002</v>
      </c>
      <c r="L9" s="35">
        <v>41958.775581000002</v>
      </c>
    </row>
    <row r="10" spans="2:14" ht="15" thickTop="1" x14ac:dyDescent="0.3">
      <c r="B10" s="32" t="s">
        <v>23</v>
      </c>
      <c r="C10" s="38">
        <v>909.67251139638699</v>
      </c>
      <c r="D10" s="38">
        <v>874.94262816788603</v>
      </c>
      <c r="E10" s="38">
        <v>853.90823977867001</v>
      </c>
      <c r="F10" s="38">
        <v>868.10771824569997</v>
      </c>
      <c r="G10" s="38">
        <v>931.00801207727795</v>
      </c>
      <c r="H10" s="38">
        <v>945.79145426872901</v>
      </c>
      <c r="I10" s="38">
        <v>975.81629013023496</v>
      </c>
      <c r="J10" s="38">
        <v>1013.8101698463</v>
      </c>
      <c r="K10" s="38">
        <v>1063.6138046547901</v>
      </c>
      <c r="L10" s="38">
        <v>1138.4516365240499</v>
      </c>
      <c r="N10" s="31" t="s">
        <v>69</v>
      </c>
    </row>
    <row r="11" spans="2:14" s="28" customFormat="1" x14ac:dyDescent="0.2">
      <c r="C11" s="73"/>
    </row>
    <row r="12" spans="2:14" ht="16.5" customHeight="1" thickBot="1" x14ac:dyDescent="0.35">
      <c r="B12" s="33" t="s">
        <v>28</v>
      </c>
      <c r="C12" s="29">
        <v>2011</v>
      </c>
      <c r="D12" s="29">
        <v>2012</v>
      </c>
      <c r="E12" s="29">
        <v>2013</v>
      </c>
      <c r="F12" s="29">
        <v>2014</v>
      </c>
      <c r="G12" s="29">
        <v>2015</v>
      </c>
      <c r="H12" s="29">
        <v>2016</v>
      </c>
      <c r="I12" s="29">
        <v>2017</v>
      </c>
      <c r="J12" s="29">
        <v>2018</v>
      </c>
      <c r="K12" s="29">
        <v>2019</v>
      </c>
      <c r="L12" s="29">
        <v>2020</v>
      </c>
    </row>
    <row r="13" spans="2:14" ht="15" thickTop="1" x14ac:dyDescent="0.3">
      <c r="B13" s="32" t="s">
        <v>21</v>
      </c>
      <c r="C13" s="38">
        <v>21956.270630807099</v>
      </c>
      <c r="D13" s="38">
        <v>21107.868080293199</v>
      </c>
      <c r="E13" s="38">
        <v>22296.456508645799</v>
      </c>
      <c r="F13" s="38">
        <v>22693.3000865391</v>
      </c>
      <c r="G13" s="38">
        <v>23590.475894785599</v>
      </c>
      <c r="H13" s="38">
        <v>24213.428929999998</v>
      </c>
      <c r="I13" s="38">
        <v>25169.7297876095</v>
      </c>
      <c r="J13" s="38">
        <v>26133.9367307309</v>
      </c>
      <c r="K13" s="38">
        <v>28062.5139616327</v>
      </c>
      <c r="L13" s="38">
        <v>30508.4560334091</v>
      </c>
    </row>
    <row r="14" spans="2:14" x14ac:dyDescent="0.3">
      <c r="B14" s="32" t="s">
        <v>15</v>
      </c>
      <c r="C14" s="38">
        <v>12325.973724736101</v>
      </c>
      <c r="D14" s="38">
        <v>12996.858293824</v>
      </c>
      <c r="E14" s="38">
        <v>13710.040445507</v>
      </c>
      <c r="F14" s="38">
        <v>13955.608443425701</v>
      </c>
      <c r="G14" s="38">
        <v>15912.827063026099</v>
      </c>
      <c r="H14" s="38">
        <v>15999.300841</v>
      </c>
      <c r="I14" s="38">
        <v>16849.5497436365</v>
      </c>
      <c r="J14" s="38">
        <v>17892.107185851299</v>
      </c>
      <c r="K14" s="38">
        <v>19007.973464115399</v>
      </c>
      <c r="L14" s="38">
        <v>20680.2713794011</v>
      </c>
    </row>
    <row r="15" spans="2:14" x14ac:dyDescent="0.3">
      <c r="B15" s="39" t="s">
        <v>13</v>
      </c>
      <c r="C15" s="38">
        <v>4608.1179471759897</v>
      </c>
      <c r="D15" s="38">
        <v>4992.7498216056501</v>
      </c>
      <c r="E15" s="38">
        <v>5365.8217511114399</v>
      </c>
      <c r="F15" s="38">
        <v>5490.0806856726304</v>
      </c>
      <c r="G15" s="38">
        <v>6935.38019870884</v>
      </c>
      <c r="H15" s="38">
        <v>6658.7647969999998</v>
      </c>
      <c r="I15" s="38">
        <v>6865.2307548843901</v>
      </c>
      <c r="J15" s="38">
        <v>7427.6996589269102</v>
      </c>
      <c r="K15" s="38">
        <v>8043.6312817849002</v>
      </c>
      <c r="L15" s="38">
        <v>8615.4336394666898</v>
      </c>
    </row>
    <row r="16" spans="2:14" x14ac:dyDescent="0.3">
      <c r="B16" s="32" t="s">
        <v>20</v>
      </c>
      <c r="C16" s="38">
        <v>3622.0547401613899</v>
      </c>
      <c r="D16" s="38">
        <v>3674.1396661762001</v>
      </c>
      <c r="E16" s="38">
        <v>3767.5141615789198</v>
      </c>
      <c r="F16" s="38">
        <v>3718.63629834532</v>
      </c>
      <c r="G16" s="38">
        <v>3822.37843586296</v>
      </c>
      <c r="H16" s="38">
        <v>3719.6133610000002</v>
      </c>
      <c r="I16" s="38">
        <v>3725.5462202224799</v>
      </c>
      <c r="J16" s="38">
        <v>3843.1067977402299</v>
      </c>
      <c r="K16" s="38">
        <v>3960.8972859137398</v>
      </c>
      <c r="L16" s="38">
        <v>3923.4899038244598</v>
      </c>
    </row>
    <row r="17" spans="2:12" ht="15" thickBot="1" x14ac:dyDescent="0.35">
      <c r="B17" s="34" t="s">
        <v>19</v>
      </c>
      <c r="C17" s="35">
        <v>37904.299096608003</v>
      </c>
      <c r="D17" s="35">
        <v>37778.866039357999</v>
      </c>
      <c r="E17" s="35">
        <v>39774.011116731497</v>
      </c>
      <c r="F17" s="35">
        <v>40367.544828310201</v>
      </c>
      <c r="G17" s="35">
        <v>43325.681393674698</v>
      </c>
      <c r="H17" s="35">
        <v>43932.343132000002</v>
      </c>
      <c r="I17" s="35">
        <v>45744.825751468401</v>
      </c>
      <c r="J17" s="35">
        <v>47869.150714322401</v>
      </c>
      <c r="K17" s="35">
        <v>51031.3847116619</v>
      </c>
      <c r="L17" s="35">
        <v>55112.217316634698</v>
      </c>
    </row>
    <row r="18" spans="2:12" ht="15" thickTop="1" x14ac:dyDescent="0.3">
      <c r="B18" s="32" t="s">
        <v>23</v>
      </c>
      <c r="C18" s="38">
        <v>1006.97666669957</v>
      </c>
      <c r="D18" s="38">
        <v>935.41736052588396</v>
      </c>
      <c r="E18" s="38">
        <v>854.14740105096496</v>
      </c>
      <c r="F18" s="38">
        <v>867.21448732375598</v>
      </c>
      <c r="G18" s="38">
        <v>928.74188188547805</v>
      </c>
      <c r="H18" s="38">
        <v>945.79145426872901</v>
      </c>
      <c r="I18" s="38">
        <v>968.64588893737596</v>
      </c>
      <c r="J18" s="38">
        <v>1003.41810302596</v>
      </c>
      <c r="K18" s="38">
        <v>1044.2166109263301</v>
      </c>
      <c r="L18" s="38">
        <v>1113.5662155226501</v>
      </c>
    </row>
    <row r="19" spans="2:12" s="28" customFormat="1" x14ac:dyDescent="0.2">
      <c r="C19" s="73"/>
    </row>
    <row r="20" spans="2:12" s="28" customFormat="1" x14ac:dyDescent="0.3">
      <c r="B20" s="31"/>
      <c r="C20" s="31"/>
      <c r="D20" s="31"/>
      <c r="E20" s="31"/>
      <c r="F20" s="31"/>
      <c r="G20" s="31"/>
      <c r="H20" s="31"/>
      <c r="I20" s="31"/>
      <c r="J20" s="31"/>
      <c r="K20" s="31"/>
    </row>
    <row r="26" spans="2:12" ht="12.75" customHeight="1" x14ac:dyDescent="0.3">
      <c r="B26" s="61"/>
    </row>
    <row r="27" spans="2:12" ht="12.75" customHeight="1" x14ac:dyDescent="0.3"/>
    <row r="28" spans="2:12" x14ac:dyDescent="0.3">
      <c r="B28" s="61"/>
    </row>
  </sheetData>
  <mergeCells count="1">
    <mergeCell ref="B2:J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"/>
  <sheetViews>
    <sheetView showGridLines="0" view="pageLayout" zoomScaleNormal="90" workbookViewId="0"/>
  </sheetViews>
  <sheetFormatPr baseColWidth="10" defaultRowHeight="12.75" x14ac:dyDescent="0.2"/>
  <cols>
    <col min="2" max="2" width="35.140625" customWidth="1"/>
    <col min="3" max="3" width="11.28515625" customWidth="1"/>
    <col min="4" max="4" width="11.42578125" customWidth="1"/>
    <col min="5" max="5" width="10" customWidth="1"/>
    <col min="6" max="11" width="11" customWidth="1"/>
    <col min="12" max="12" width="10.85546875" bestFit="1" customWidth="1"/>
    <col min="13" max="13" width="14.85546875" customWidth="1"/>
    <col min="14" max="14" width="14.42578125" customWidth="1"/>
    <col min="16" max="16" width="10.42578125" customWidth="1"/>
  </cols>
  <sheetData>
    <row r="1" spans="2:15" ht="14.25" x14ac:dyDescent="0.3">
      <c r="B1" s="48"/>
    </row>
    <row r="2" spans="2:15" x14ac:dyDescent="0.2">
      <c r="B2" s="103" t="s">
        <v>73</v>
      </c>
      <c r="C2" s="103"/>
      <c r="D2" s="103"/>
      <c r="E2" s="103"/>
      <c r="F2" s="103"/>
      <c r="G2" s="103"/>
      <c r="H2" s="103"/>
      <c r="I2" s="103"/>
      <c r="J2" s="103"/>
      <c r="K2" s="10"/>
      <c r="N2" s="71"/>
    </row>
    <row r="3" spans="2:15" x14ac:dyDescent="0.2">
      <c r="B3" s="103"/>
      <c r="C3" s="103"/>
      <c r="D3" s="103"/>
      <c r="E3" s="103"/>
      <c r="F3" s="103"/>
      <c r="G3" s="103"/>
      <c r="H3" s="103"/>
      <c r="I3" s="103"/>
      <c r="J3" s="103"/>
    </row>
    <row r="4" spans="2:15" ht="15" thickBot="1" x14ac:dyDescent="0.25">
      <c r="B4" s="33" t="s">
        <v>10</v>
      </c>
      <c r="C4" s="29">
        <v>2011</v>
      </c>
      <c r="D4" s="29">
        <v>2012</v>
      </c>
      <c r="E4" s="29">
        <v>2013</v>
      </c>
      <c r="F4" s="29">
        <v>2014</v>
      </c>
      <c r="G4" s="29">
        <v>2015</v>
      </c>
      <c r="H4" s="29">
        <v>2016</v>
      </c>
      <c r="I4" s="29">
        <v>2017</v>
      </c>
      <c r="J4" s="29">
        <v>2018</v>
      </c>
      <c r="K4" s="29">
        <v>2019</v>
      </c>
      <c r="L4" s="29">
        <v>2020</v>
      </c>
      <c r="N4" s="77"/>
      <c r="O4" s="77"/>
    </row>
    <row r="5" spans="2:15" ht="15" customHeight="1" thickTop="1" thickBot="1" x14ac:dyDescent="0.25">
      <c r="B5" s="34" t="s">
        <v>26</v>
      </c>
      <c r="C5" s="35">
        <v>37448.127084</v>
      </c>
      <c r="D5" s="35">
        <v>35829.848551000003</v>
      </c>
      <c r="E5" s="35">
        <v>35185.650307999997</v>
      </c>
      <c r="F5" s="35">
        <v>35621.575524</v>
      </c>
      <c r="G5" s="35">
        <v>38331.054905999998</v>
      </c>
      <c r="H5" s="35">
        <v>38754.436996999997</v>
      </c>
      <c r="I5" s="35">
        <v>40070.121663999998</v>
      </c>
      <c r="J5" s="35">
        <v>41980.621158000002</v>
      </c>
      <c r="K5" s="35">
        <v>44340.827597000003</v>
      </c>
      <c r="L5" s="35">
        <v>48131.421139999999</v>
      </c>
      <c r="M5" s="75"/>
      <c r="N5" s="78"/>
      <c r="O5" s="78"/>
    </row>
    <row r="6" spans="2:15" ht="15" customHeight="1" thickTop="1" x14ac:dyDescent="0.2">
      <c r="B6" s="32" t="s">
        <v>14</v>
      </c>
      <c r="C6" s="38">
        <v>22487.380587</v>
      </c>
      <c r="D6" s="38">
        <v>22443.300449999999</v>
      </c>
      <c r="E6" s="38">
        <v>20705.36463</v>
      </c>
      <c r="F6" s="38">
        <v>20483.358122000001</v>
      </c>
      <c r="G6" s="38">
        <v>20794.242109999999</v>
      </c>
      <c r="H6" s="38">
        <v>21620.712975999999</v>
      </c>
      <c r="I6" s="38">
        <v>22227.380813</v>
      </c>
      <c r="J6" s="38">
        <v>22961.589798000001</v>
      </c>
      <c r="K6" s="38">
        <v>23829.19267</v>
      </c>
      <c r="L6" s="38">
        <v>25362.927009999999</v>
      </c>
      <c r="N6" s="79"/>
      <c r="O6" s="79"/>
    </row>
    <row r="7" spans="2:15" ht="15" customHeight="1" x14ac:dyDescent="0.2">
      <c r="B7" s="32" t="s">
        <v>15</v>
      </c>
      <c r="C7" s="38">
        <v>11970.636584</v>
      </c>
      <c r="D7" s="38">
        <v>12252.241185000001</v>
      </c>
      <c r="E7" s="38">
        <v>12038.107513999999</v>
      </c>
      <c r="F7" s="38">
        <v>12188.259364</v>
      </c>
      <c r="G7" s="38">
        <v>13998.365447</v>
      </c>
      <c r="H7" s="38">
        <v>13927.508793000001</v>
      </c>
      <c r="I7" s="38">
        <v>14566.91352</v>
      </c>
      <c r="J7" s="38">
        <v>15454.37082</v>
      </c>
      <c r="K7" s="38">
        <v>16221.859544999999</v>
      </c>
      <c r="L7" s="38">
        <v>17738.278995000001</v>
      </c>
      <c r="N7" s="79"/>
      <c r="O7" s="79"/>
    </row>
    <row r="8" spans="2:15" ht="15" customHeight="1" x14ac:dyDescent="0.2">
      <c r="B8" s="39" t="s">
        <v>16</v>
      </c>
      <c r="C8" s="38">
        <v>4784.1116739999998</v>
      </c>
      <c r="D8" s="38">
        <v>5019.9597350000004</v>
      </c>
      <c r="E8" s="38">
        <v>5041.0899289999998</v>
      </c>
      <c r="F8" s="38">
        <v>5153.9502689999999</v>
      </c>
      <c r="G8" s="38">
        <v>6550.5686459999997</v>
      </c>
      <c r="H8" s="38">
        <v>6285.5540730000002</v>
      </c>
      <c r="I8" s="38">
        <v>6423.3892740000001</v>
      </c>
      <c r="J8" s="38">
        <v>6934.1695110000001</v>
      </c>
      <c r="K8" s="38">
        <v>7401.9286069999998</v>
      </c>
      <c r="L8" s="38">
        <v>7960.513833</v>
      </c>
      <c r="N8" s="79"/>
      <c r="O8" s="79"/>
    </row>
    <row r="9" spans="2:15" ht="15" customHeight="1" x14ac:dyDescent="0.2">
      <c r="B9" s="32" t="s">
        <v>17</v>
      </c>
      <c r="C9" s="38">
        <v>2990.1099119999999</v>
      </c>
      <c r="D9" s="38">
        <v>2828.5150859999999</v>
      </c>
      <c r="E9" s="38">
        <v>2664.184671</v>
      </c>
      <c r="F9" s="38">
        <v>2639.0740500000002</v>
      </c>
      <c r="G9" s="38">
        <v>2711.9764829999999</v>
      </c>
      <c r="H9" s="38">
        <v>2599.5473910000001</v>
      </c>
      <c r="I9" s="38">
        <v>2541.6183460000002</v>
      </c>
      <c r="J9" s="38">
        <v>2697.0576679999999</v>
      </c>
      <c r="K9" s="38">
        <v>2756.0410419999998</v>
      </c>
      <c r="L9" s="38">
        <v>2753.8604019999998</v>
      </c>
      <c r="N9" s="79"/>
      <c r="O9" s="79"/>
    </row>
    <row r="10" spans="2:15" ht="15" customHeight="1" x14ac:dyDescent="0.2">
      <c r="B10" s="32" t="s">
        <v>18</v>
      </c>
      <c r="C10" s="38">
        <v>811.88097936344695</v>
      </c>
      <c r="D10" s="38">
        <v>776.157362118734</v>
      </c>
      <c r="E10" s="38">
        <v>755.18920993751794</v>
      </c>
      <c r="F10" s="38">
        <v>766.83424383875797</v>
      </c>
      <c r="G10" s="38">
        <v>825.69028772392801</v>
      </c>
      <c r="H10" s="38">
        <v>834.31960859971196</v>
      </c>
      <c r="I10" s="38">
        <v>861.09243058857498</v>
      </c>
      <c r="J10" s="38">
        <v>898.30639776418695</v>
      </c>
      <c r="K10" s="38">
        <v>941.33406492349502</v>
      </c>
      <c r="L10" s="38">
        <v>1016.4685028351</v>
      </c>
      <c r="N10" s="79"/>
      <c r="O10" s="79"/>
    </row>
    <row r="11" spans="2:15" ht="15" customHeight="1" thickBot="1" x14ac:dyDescent="0.25">
      <c r="B11" s="11" t="s">
        <v>27</v>
      </c>
      <c r="C11" s="14">
        <v>4510.6484970000001</v>
      </c>
      <c r="D11" s="14">
        <v>4560.2364859999998</v>
      </c>
      <c r="E11" s="14">
        <v>4599.5006510000003</v>
      </c>
      <c r="F11" s="14">
        <v>4704.4335149999997</v>
      </c>
      <c r="G11" s="14">
        <v>4889.1691410000003</v>
      </c>
      <c r="H11" s="14">
        <v>5177.9061350000002</v>
      </c>
      <c r="I11" s="14">
        <v>5338.5662750000001</v>
      </c>
      <c r="J11" s="14">
        <v>5397.8465589999996</v>
      </c>
      <c r="K11" s="14">
        <v>5759.8944519999995</v>
      </c>
      <c r="L11" s="14">
        <v>5776.0978949999999</v>
      </c>
      <c r="M11" s="75"/>
      <c r="N11" s="77"/>
      <c r="O11" s="77"/>
    </row>
    <row r="12" spans="2:15" ht="15" customHeight="1" thickTop="1" x14ac:dyDescent="0.2">
      <c r="B12" s="12" t="s">
        <v>14</v>
      </c>
      <c r="C12" s="81">
        <v>1817.4675159999999</v>
      </c>
      <c r="D12" s="81">
        <v>1817.7202279999999</v>
      </c>
      <c r="E12" s="81">
        <v>1819.3431430000001</v>
      </c>
      <c r="F12" s="81">
        <v>1875.707928</v>
      </c>
      <c r="G12" s="81">
        <v>1912.3422639999999</v>
      </c>
      <c r="H12" s="81">
        <v>1986.048117</v>
      </c>
      <c r="I12" s="81">
        <v>2023.1901559999999</v>
      </c>
      <c r="J12" s="81">
        <v>2036.857996</v>
      </c>
      <c r="K12" s="81">
        <v>2187.8090699999998</v>
      </c>
      <c r="L12" s="81">
        <v>2202.2897710000002</v>
      </c>
      <c r="N12" s="76"/>
      <c r="O12" s="76"/>
    </row>
    <row r="13" spans="2:15" ht="15" customHeight="1" x14ac:dyDescent="0.2">
      <c r="B13" s="12" t="s">
        <v>15</v>
      </c>
      <c r="C13" s="81">
        <v>1673.7989459999999</v>
      </c>
      <c r="D13" s="81">
        <v>1642.9406120000001</v>
      </c>
      <c r="E13" s="81">
        <v>1675.7728179999999</v>
      </c>
      <c r="F13" s="81">
        <v>1752.989593</v>
      </c>
      <c r="G13" s="81">
        <v>1875.728826</v>
      </c>
      <c r="H13" s="81">
        <v>2071.7920479999998</v>
      </c>
      <c r="I13" s="81">
        <v>2158.8239520000002</v>
      </c>
      <c r="J13" s="81">
        <v>2254.3332209999999</v>
      </c>
      <c r="K13" s="81">
        <v>2439.4642779999999</v>
      </c>
      <c r="L13" s="81">
        <v>2489.942211</v>
      </c>
    </row>
    <row r="14" spans="2:15" ht="15" customHeight="1" x14ac:dyDescent="0.2">
      <c r="B14" s="15" t="s">
        <v>16</v>
      </c>
      <c r="C14" s="81">
        <v>316.91885300000001</v>
      </c>
      <c r="D14" s="81">
        <v>317.88152400000001</v>
      </c>
      <c r="E14" s="81">
        <v>326.23467299999999</v>
      </c>
      <c r="F14" s="81">
        <v>330.48145199999999</v>
      </c>
      <c r="G14" s="81">
        <v>367.93041499999998</v>
      </c>
      <c r="H14" s="81">
        <v>373.21072400000003</v>
      </c>
      <c r="I14" s="81">
        <v>391.39503999999999</v>
      </c>
      <c r="J14" s="81">
        <v>417.392471</v>
      </c>
      <c r="K14" s="81">
        <v>495.01045099999999</v>
      </c>
      <c r="L14" s="81">
        <v>466.59499199999999</v>
      </c>
      <c r="N14" s="76"/>
      <c r="O14" s="76"/>
    </row>
    <row r="15" spans="2:15" ht="15" customHeight="1" x14ac:dyDescent="0.2">
      <c r="B15" s="12" t="s">
        <v>17</v>
      </c>
      <c r="C15" s="81">
        <v>1019.382035</v>
      </c>
      <c r="D15" s="81">
        <v>1099.575646</v>
      </c>
      <c r="E15" s="81">
        <v>1104.3846900000001</v>
      </c>
      <c r="F15" s="81">
        <v>1075.7359939999999</v>
      </c>
      <c r="G15" s="81">
        <v>1101.0980509999999</v>
      </c>
      <c r="H15" s="81">
        <v>1120.0659700000001</v>
      </c>
      <c r="I15" s="81">
        <v>1156.5521670000001</v>
      </c>
      <c r="J15" s="81">
        <v>1106.655342</v>
      </c>
      <c r="K15" s="81">
        <v>1132.6211040000001</v>
      </c>
      <c r="L15" s="81">
        <v>1083.8659130000001</v>
      </c>
    </row>
    <row r="16" spans="2:15" ht="15" customHeight="1" x14ac:dyDescent="0.2">
      <c r="B16" s="12" t="s">
        <v>18</v>
      </c>
      <c r="C16" s="81">
        <v>97.791532032940694</v>
      </c>
      <c r="D16" s="81">
        <v>98.785266049152099</v>
      </c>
      <c r="E16" s="81">
        <v>98.719029841151993</v>
      </c>
      <c r="F16" s="81">
        <v>101.27347440694101</v>
      </c>
      <c r="G16" s="81">
        <v>105.31772435335</v>
      </c>
      <c r="H16" s="81">
        <v>111.471845669017</v>
      </c>
      <c r="I16" s="81">
        <v>114.72385954166</v>
      </c>
      <c r="J16" s="81">
        <v>115.50377208211199</v>
      </c>
      <c r="K16" s="81">
        <v>122.279739731296</v>
      </c>
      <c r="L16" s="81">
        <v>121.98313368894701</v>
      </c>
    </row>
    <row r="17" spans="2:28" ht="15" customHeight="1" thickBot="1" x14ac:dyDescent="0.25">
      <c r="B17" s="11" t="s">
        <v>19</v>
      </c>
      <c r="C17" s="14">
        <f>C5+C11</f>
        <v>41958.775581000002</v>
      </c>
      <c r="D17" s="14">
        <f t="shared" ref="D17:L17" si="0">D5+D11</f>
        <v>40390.085037000004</v>
      </c>
      <c r="E17" s="14">
        <f t="shared" si="0"/>
        <v>39785.150958999999</v>
      </c>
      <c r="F17" s="14">
        <f t="shared" si="0"/>
        <v>40326.009038999997</v>
      </c>
      <c r="G17" s="14">
        <f t="shared" si="0"/>
        <v>43220.224046999996</v>
      </c>
      <c r="H17" s="14">
        <f t="shared" si="0"/>
        <v>43932.343131999995</v>
      </c>
      <c r="I17" s="14">
        <f t="shared" si="0"/>
        <v>45408.687938999996</v>
      </c>
      <c r="J17" s="14">
        <f t="shared" si="0"/>
        <v>47378.467717</v>
      </c>
      <c r="K17" s="14">
        <f t="shared" si="0"/>
        <v>50100.722049000004</v>
      </c>
      <c r="L17" s="14">
        <f t="shared" si="0"/>
        <v>53907.519034999998</v>
      </c>
      <c r="M17" s="75"/>
    </row>
    <row r="18" spans="2:28" ht="15" customHeight="1" thickTop="1" x14ac:dyDescent="0.25">
      <c r="B18" s="7"/>
      <c r="C18" s="74"/>
      <c r="D18" s="74"/>
      <c r="E18" s="74"/>
      <c r="F18" s="74"/>
      <c r="G18" s="74"/>
      <c r="H18" s="74"/>
      <c r="I18" s="74"/>
      <c r="J18" s="74"/>
      <c r="K18" s="74"/>
    </row>
    <row r="19" spans="2:28" ht="15" customHeight="1" thickBot="1" x14ac:dyDescent="0.25">
      <c r="B19" s="13" t="s">
        <v>11</v>
      </c>
      <c r="C19" s="85">
        <v>2011</v>
      </c>
      <c r="D19" s="85">
        <v>2012</v>
      </c>
      <c r="E19" s="85">
        <v>2013</v>
      </c>
      <c r="F19" s="85">
        <v>2014</v>
      </c>
      <c r="G19" s="85">
        <v>2015</v>
      </c>
      <c r="H19" s="85">
        <v>2016</v>
      </c>
      <c r="I19" s="85">
        <v>2017</v>
      </c>
      <c r="J19" s="85">
        <v>2018</v>
      </c>
      <c r="K19" s="85">
        <v>2019</v>
      </c>
      <c r="L19" s="85">
        <v>2020</v>
      </c>
    </row>
    <row r="20" spans="2:28" ht="15" customHeight="1" thickTop="1" thickBot="1" x14ac:dyDescent="0.25">
      <c r="B20" s="11" t="s">
        <v>26</v>
      </c>
      <c r="C20" s="14">
        <v>33829.514563873097</v>
      </c>
      <c r="D20" s="14">
        <v>33513.448842177902</v>
      </c>
      <c r="E20" s="14">
        <v>35175.798325913798</v>
      </c>
      <c r="F20" s="14">
        <v>35658.265746789701</v>
      </c>
      <c r="G20" s="14">
        <v>38424.582679970597</v>
      </c>
      <c r="H20" s="14">
        <v>38754.436996999997</v>
      </c>
      <c r="I20" s="14">
        <v>40366.740739617802</v>
      </c>
      <c r="J20" s="14">
        <v>42415.400457793003</v>
      </c>
      <c r="K20" s="14">
        <v>45164.495420303901</v>
      </c>
      <c r="L20" s="14">
        <v>49207.038073926102</v>
      </c>
      <c r="S20" s="80"/>
      <c r="T20" s="80"/>
      <c r="U20" s="80"/>
      <c r="V20" s="80"/>
      <c r="W20" s="80"/>
      <c r="X20" s="80"/>
      <c r="Y20" s="80"/>
      <c r="Z20" s="80"/>
      <c r="AA20" s="80"/>
      <c r="AB20" s="80"/>
    </row>
    <row r="21" spans="2:28" ht="15" customHeight="1" thickTop="1" x14ac:dyDescent="0.2">
      <c r="B21" s="12" t="s">
        <v>14</v>
      </c>
      <c r="C21" s="81">
        <v>20314.4250008782</v>
      </c>
      <c r="D21" s="81">
        <v>19407.663465033402</v>
      </c>
      <c r="E21" s="81">
        <v>20477.6227817258</v>
      </c>
      <c r="F21" s="81">
        <v>20815.660179373299</v>
      </c>
      <c r="G21" s="81">
        <v>21673.467515661399</v>
      </c>
      <c r="H21" s="81">
        <v>22227.380813</v>
      </c>
      <c r="I21" s="81">
        <v>23131.562966479702</v>
      </c>
      <c r="J21" s="81">
        <v>24075.983675419</v>
      </c>
      <c r="K21" s="81">
        <v>25834.0645149833</v>
      </c>
      <c r="L21" s="81">
        <v>28256.950591751702</v>
      </c>
      <c r="M21" s="67"/>
      <c r="N21" s="67"/>
      <c r="S21" s="80"/>
      <c r="T21" s="80"/>
      <c r="U21" s="80"/>
      <c r="V21" s="80"/>
      <c r="W21" s="80"/>
      <c r="X21" s="80"/>
      <c r="Y21" s="80"/>
      <c r="Z21" s="80"/>
      <c r="AA21" s="80"/>
      <c r="AB21" s="80"/>
    </row>
    <row r="22" spans="2:28" ht="15" customHeight="1" x14ac:dyDescent="0.2">
      <c r="B22" s="12" t="s">
        <v>15</v>
      </c>
      <c r="C22" s="81">
        <v>10813.913970888099</v>
      </c>
      <c r="D22" s="81">
        <v>11460.133792389801</v>
      </c>
      <c r="E22" s="81">
        <v>12034.7368438961</v>
      </c>
      <c r="F22" s="81">
        <v>12200.8132711449</v>
      </c>
      <c r="G22" s="81">
        <v>14032.5214586907</v>
      </c>
      <c r="H22" s="81">
        <v>13927.508793000001</v>
      </c>
      <c r="I22" s="81">
        <v>14674.745097331799</v>
      </c>
      <c r="J22" s="81">
        <v>15614.426587125799</v>
      </c>
      <c r="K22" s="81">
        <v>16523.194104264701</v>
      </c>
      <c r="L22" s="81">
        <v>18134.685184840801</v>
      </c>
      <c r="M22" s="67"/>
      <c r="N22" s="67"/>
    </row>
    <row r="23" spans="2:28" ht="15" customHeight="1" x14ac:dyDescent="0.2">
      <c r="B23" s="15" t="s">
        <v>16</v>
      </c>
      <c r="C23" s="81">
        <v>4321.82296294138</v>
      </c>
      <c r="D23" s="81">
        <v>4695.4193381322502</v>
      </c>
      <c r="E23" s="81">
        <v>5039.6784238198798</v>
      </c>
      <c r="F23" s="81">
        <v>5159.2588377770699</v>
      </c>
      <c r="G23" s="81">
        <v>6566.5520334962403</v>
      </c>
      <c r="H23" s="81">
        <v>6285.5540730000002</v>
      </c>
      <c r="I23" s="81">
        <v>6470.9384131007901</v>
      </c>
      <c r="J23" s="81">
        <v>7005.9843932355898</v>
      </c>
      <c r="K23" s="81">
        <v>7539.4255991488599</v>
      </c>
      <c r="L23" s="81">
        <v>8138.4114158829698</v>
      </c>
      <c r="M23" s="67"/>
      <c r="N23" s="67"/>
    </row>
    <row r="24" spans="2:28" ht="15" customHeight="1" x14ac:dyDescent="0.2">
      <c r="B24" s="12" t="s">
        <v>17</v>
      </c>
      <c r="C24" s="81">
        <v>2701.17559120344</v>
      </c>
      <c r="D24" s="81">
        <v>2645.6515856901001</v>
      </c>
      <c r="E24" s="81">
        <v>2663.43869929212</v>
      </c>
      <c r="F24" s="81">
        <v>2641.7922962715002</v>
      </c>
      <c r="G24" s="81">
        <v>2718.5937056185198</v>
      </c>
      <c r="H24" s="81">
        <v>2599.5473910000001</v>
      </c>
      <c r="I24" s="81">
        <v>2560.4326758062698</v>
      </c>
      <c r="J24" s="81">
        <v>2724.9901952482501</v>
      </c>
      <c r="K24" s="81">
        <v>2807.2368010560199</v>
      </c>
      <c r="L24" s="81">
        <v>2815.4022973337001</v>
      </c>
      <c r="M24" s="67"/>
      <c r="N24" s="67"/>
    </row>
    <row r="25" spans="2:28" ht="15" customHeight="1" x14ac:dyDescent="0.2">
      <c r="B25" s="12" t="s">
        <v>18</v>
      </c>
      <c r="C25" s="81">
        <v>898.72475216516705</v>
      </c>
      <c r="D25" s="81">
        <v>829.804203900929</v>
      </c>
      <c r="E25" s="81">
        <v>755.400722139717</v>
      </c>
      <c r="F25" s="81">
        <v>766.04521726497501</v>
      </c>
      <c r="G25" s="81">
        <v>823.68050728615003</v>
      </c>
      <c r="H25" s="81">
        <v>834.31960859971196</v>
      </c>
      <c r="I25" s="81">
        <v>854.76503243596801</v>
      </c>
      <c r="J25" s="81">
        <v>889.09830300605495</v>
      </c>
      <c r="K25" s="81">
        <v>924.166894715083</v>
      </c>
      <c r="L25" s="81">
        <v>994.24951186861495</v>
      </c>
      <c r="M25" s="67"/>
      <c r="N25" s="67"/>
    </row>
    <row r="26" spans="2:28" ht="15" customHeight="1" thickBot="1" x14ac:dyDescent="0.25">
      <c r="B26" s="11" t="s">
        <v>27</v>
      </c>
      <c r="C26" s="14">
        <v>4074.78453273489</v>
      </c>
      <c r="D26" s="14">
        <v>4265.4171971800997</v>
      </c>
      <c r="E26" s="14">
        <v>4598.2127908177199</v>
      </c>
      <c r="F26" s="14">
        <v>4709.2790815204498</v>
      </c>
      <c r="G26" s="14">
        <v>4901.0987137040402</v>
      </c>
      <c r="H26" s="14">
        <v>5177.9061350000002</v>
      </c>
      <c r="I26" s="14">
        <v>5378.0850118506896</v>
      </c>
      <c r="J26" s="14">
        <v>5453.7502565293798</v>
      </c>
      <c r="K26" s="14">
        <v>5866.8892913579402</v>
      </c>
      <c r="L26" s="14">
        <v>5905.1792427085102</v>
      </c>
      <c r="M26" s="67"/>
      <c r="N26" s="67"/>
    </row>
    <row r="27" spans="2:28" ht="15" customHeight="1" thickTop="1" x14ac:dyDescent="0.2">
      <c r="B27" s="12" t="s">
        <v>14</v>
      </c>
      <c r="C27" s="81">
        <v>1641.8456299289201</v>
      </c>
      <c r="D27" s="81">
        <v>1700.2046152598</v>
      </c>
      <c r="E27" s="81">
        <v>1818.8337269199601</v>
      </c>
      <c r="F27" s="81">
        <v>1877.63990716584</v>
      </c>
      <c r="G27" s="81">
        <v>1917.00837912416</v>
      </c>
      <c r="H27" s="81">
        <v>1986.048117</v>
      </c>
      <c r="I27" s="81">
        <v>2038.1668211297899</v>
      </c>
      <c r="J27" s="81">
        <v>2057.9530553119098</v>
      </c>
      <c r="K27" s="81">
        <v>2228.4494466494698</v>
      </c>
      <c r="L27" s="81">
        <v>2251.5054416574199</v>
      </c>
      <c r="M27" s="67"/>
      <c r="N27" s="67"/>
    </row>
    <row r="28" spans="2:28" ht="15" customHeight="1" x14ac:dyDescent="0.2">
      <c r="B28" s="12" t="s">
        <v>15</v>
      </c>
      <c r="C28" s="81">
        <v>1512.0597538480199</v>
      </c>
      <c r="D28" s="81">
        <v>1536.7245014342</v>
      </c>
      <c r="E28" s="81">
        <v>1675.30360161096</v>
      </c>
      <c r="F28" s="81">
        <v>1754.79517228079</v>
      </c>
      <c r="G28" s="81">
        <v>1880.30560433544</v>
      </c>
      <c r="H28" s="81">
        <v>2071.7920479999998</v>
      </c>
      <c r="I28" s="81">
        <v>2174.8046463046799</v>
      </c>
      <c r="J28" s="81">
        <v>2277.6805987254902</v>
      </c>
      <c r="K28" s="81">
        <v>2484.7793598507501</v>
      </c>
      <c r="L28" s="81">
        <v>2545.5861945603201</v>
      </c>
      <c r="M28" s="67"/>
      <c r="N28" s="67"/>
    </row>
    <row r="29" spans="2:28" ht="15" customHeight="1" x14ac:dyDescent="0.2">
      <c r="B29" s="15" t="s">
        <v>16</v>
      </c>
      <c r="C29" s="81">
        <v>286.29498423461001</v>
      </c>
      <c r="D29" s="81">
        <v>297.33048347340002</v>
      </c>
      <c r="E29" s="81">
        <v>326.14332729156001</v>
      </c>
      <c r="F29" s="81">
        <v>330.82184789555998</v>
      </c>
      <c r="G29" s="81">
        <v>368.82816521260003</v>
      </c>
      <c r="H29" s="81">
        <v>373.21072400000003</v>
      </c>
      <c r="I29" s="81">
        <v>394.29234178360002</v>
      </c>
      <c r="J29" s="81">
        <v>421.715265691323</v>
      </c>
      <c r="K29" s="81">
        <v>504.205682636034</v>
      </c>
      <c r="L29" s="81">
        <v>477.02222358372001</v>
      </c>
      <c r="M29" s="67"/>
      <c r="N29" s="67"/>
    </row>
    <row r="30" spans="2:28" ht="15" customHeight="1" x14ac:dyDescent="0.2">
      <c r="B30" s="12" t="s">
        <v>17</v>
      </c>
      <c r="C30" s="81">
        <v>920.87914895794995</v>
      </c>
      <c r="D30" s="81">
        <v>1028.4880804861</v>
      </c>
      <c r="E30" s="81">
        <v>1104.0754622868001</v>
      </c>
      <c r="F30" s="81">
        <v>1076.8440020738201</v>
      </c>
      <c r="G30" s="81">
        <v>1103.78473024444</v>
      </c>
      <c r="H30" s="81">
        <v>1120.0659700000001</v>
      </c>
      <c r="I30" s="81">
        <v>1165.1135444162201</v>
      </c>
      <c r="J30" s="81">
        <v>1118.1166024919801</v>
      </c>
      <c r="K30" s="81">
        <v>1153.6604848577199</v>
      </c>
      <c r="L30" s="81">
        <v>1108.08760649077</v>
      </c>
      <c r="M30" s="67"/>
      <c r="N30" s="67"/>
    </row>
    <row r="31" spans="2:28" ht="15" customHeight="1" x14ac:dyDescent="0.2">
      <c r="B31" s="12" t="s">
        <v>18</v>
      </c>
      <c r="C31" s="81">
        <v>108.2519145344</v>
      </c>
      <c r="D31" s="81">
        <v>105.61315662495601</v>
      </c>
      <c r="E31" s="81">
        <v>98.746678911247102</v>
      </c>
      <c r="F31" s="81">
        <v>101.169270058781</v>
      </c>
      <c r="G31" s="81">
        <v>105.061374599328</v>
      </c>
      <c r="H31" s="81">
        <v>111.471845669017</v>
      </c>
      <c r="I31" s="81">
        <v>113.880856501408</v>
      </c>
      <c r="J31" s="81">
        <v>114.319800019905</v>
      </c>
      <c r="K31" s="81">
        <v>120.049716211242</v>
      </c>
      <c r="L31" s="81">
        <v>119.31670365403799</v>
      </c>
      <c r="M31" s="67"/>
      <c r="N31" s="67"/>
    </row>
    <row r="32" spans="2:28" ht="15" customHeight="1" thickBot="1" x14ac:dyDescent="0.25">
      <c r="B32" s="11" t="s">
        <v>24</v>
      </c>
      <c r="C32" s="14">
        <f>C20+C26</f>
        <v>37904.299096607989</v>
      </c>
      <c r="D32" s="14">
        <f t="shared" ref="D32:L32" si="1">D20+D26</f>
        <v>37778.866039357999</v>
      </c>
      <c r="E32" s="14">
        <f t="shared" si="1"/>
        <v>39774.011116731519</v>
      </c>
      <c r="F32" s="14">
        <f t="shared" si="1"/>
        <v>40367.54482831015</v>
      </c>
      <c r="G32" s="14">
        <f t="shared" si="1"/>
        <v>43325.68139367464</v>
      </c>
      <c r="H32" s="14">
        <f t="shared" si="1"/>
        <v>43932.343131999995</v>
      </c>
      <c r="I32" s="14">
        <f t="shared" si="1"/>
        <v>45744.825751468496</v>
      </c>
      <c r="J32" s="14">
        <f t="shared" si="1"/>
        <v>47869.150714322386</v>
      </c>
      <c r="K32" s="14">
        <f t="shared" si="1"/>
        <v>51031.384711661842</v>
      </c>
      <c r="L32" s="14">
        <f t="shared" si="1"/>
        <v>55112.217316634611</v>
      </c>
      <c r="M32" s="86"/>
      <c r="N32" s="86"/>
    </row>
    <row r="33" ht="13.5" thickTop="1" x14ac:dyDescent="0.2"/>
  </sheetData>
  <mergeCells count="2">
    <mergeCell ref="B3:J3"/>
    <mergeCell ref="B2:J2"/>
  </mergeCells>
  <pageMargins left="0.7" right="0.7" top="0.75" bottom="0.75" header="0.3" footer="0.3"/>
  <pageSetup paperSize="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4"/>
  <sheetViews>
    <sheetView showGridLines="0" view="pageLayout" zoomScale="110" zoomScaleNormal="60" zoomScalePageLayoutView="110" workbookViewId="0">
      <selection sqref="A1:A1048576"/>
    </sheetView>
  </sheetViews>
  <sheetFormatPr baseColWidth="10" defaultColWidth="11.42578125" defaultRowHeight="13.5" x14ac:dyDescent="0.25"/>
  <cols>
    <col min="1" max="1" width="12.140625" style="8" customWidth="1"/>
    <col min="2" max="2" width="37.42578125" style="8" customWidth="1"/>
    <col min="3" max="10" width="11.28515625" style="8" customWidth="1"/>
    <col min="11" max="11" width="12.7109375" style="8" bestFit="1" customWidth="1"/>
    <col min="12" max="12" width="11.28515625" style="8" customWidth="1"/>
    <col min="13" max="248" width="9.140625" style="8" customWidth="1"/>
    <col min="249" max="16384" width="11.42578125" style="8"/>
  </cols>
  <sheetData>
    <row r="1" spans="2:12" ht="14.25" x14ac:dyDescent="0.25">
      <c r="B1" s="49"/>
    </row>
    <row r="2" spans="2:12" s="9" customFormat="1" ht="15" customHeight="1" x14ac:dyDescent="0.2">
      <c r="B2" s="103" t="s">
        <v>74</v>
      </c>
      <c r="C2" s="103"/>
      <c r="D2" s="103"/>
      <c r="E2" s="103"/>
      <c r="F2" s="103"/>
      <c r="G2" s="103"/>
      <c r="H2" s="103"/>
      <c r="I2" s="103"/>
      <c r="J2" s="103"/>
    </row>
    <row r="3" spans="2:12" customFormat="1" ht="12.75" x14ac:dyDescent="0.2">
      <c r="B3" s="108" t="s">
        <v>35</v>
      </c>
      <c r="C3" s="109"/>
      <c r="D3" s="109"/>
      <c r="E3" s="109"/>
      <c r="F3" s="109"/>
    </row>
    <row r="4" spans="2:12" s="9" customFormat="1" ht="15" customHeight="1" x14ac:dyDescent="0.2"/>
    <row r="5" spans="2:12" ht="15" thickBot="1" x14ac:dyDescent="0.3">
      <c r="B5" s="33"/>
      <c r="C5" s="29">
        <v>2011</v>
      </c>
      <c r="D5" s="29">
        <v>2012</v>
      </c>
      <c r="E5" s="29">
        <v>2013</v>
      </c>
      <c r="F5" s="29">
        <v>2014</v>
      </c>
      <c r="G5" s="29">
        <v>2015</v>
      </c>
      <c r="H5" s="29">
        <v>2016</v>
      </c>
      <c r="I5" s="29">
        <v>2017</v>
      </c>
      <c r="J5" s="29">
        <v>2018</v>
      </c>
      <c r="K5" s="29">
        <v>2019</v>
      </c>
      <c r="L5" s="29">
        <v>2020</v>
      </c>
    </row>
    <row r="6" spans="2:12" ht="15" thickTop="1" thickBot="1" x14ac:dyDescent="0.3">
      <c r="B6" s="34" t="s">
        <v>0</v>
      </c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2:12" ht="15" thickTop="1" x14ac:dyDescent="0.25">
      <c r="B7" s="37" t="s">
        <v>45</v>
      </c>
      <c r="C7" s="38">
        <v>58450991.799999997</v>
      </c>
      <c r="D7" s="38">
        <v>57898397.75</v>
      </c>
      <c r="E7" s="38">
        <v>58346826.899999999</v>
      </c>
      <c r="F7" s="38">
        <v>58570218.399999999</v>
      </c>
      <c r="G7" s="38">
        <v>59406525.600000001</v>
      </c>
      <c r="H7" s="38">
        <v>59896268.450000003</v>
      </c>
      <c r="I7" s="38">
        <v>59855008.25</v>
      </c>
      <c r="J7" s="38">
        <v>60400574.850000001</v>
      </c>
      <c r="K7" s="38">
        <v>61151017.549999997</v>
      </c>
      <c r="L7" s="38">
        <v>53566293.299999997</v>
      </c>
    </row>
    <row r="8" spans="2:12" ht="14.25" x14ac:dyDescent="0.25">
      <c r="B8" s="82" t="s">
        <v>59</v>
      </c>
      <c r="C8" s="38">
        <v>575.22634216448</v>
      </c>
      <c r="D8" s="38">
        <v>555.44159187030402</v>
      </c>
      <c r="E8" s="38">
        <v>541.36690058804197</v>
      </c>
      <c r="F8" s="38">
        <v>545.82670729805602</v>
      </c>
      <c r="G8" s="38">
        <v>509.99885849466199</v>
      </c>
      <c r="H8" s="38">
        <v>520.22278955312197</v>
      </c>
      <c r="I8" s="38">
        <v>525.51485623685903</v>
      </c>
      <c r="J8" s="38">
        <v>540.920234808602</v>
      </c>
      <c r="K8" s="38">
        <v>565.74043426706896</v>
      </c>
      <c r="L8" s="38">
        <v>698.52322315136803</v>
      </c>
    </row>
    <row r="9" spans="2:12" ht="14.25" x14ac:dyDescent="0.25">
      <c r="B9" s="82" t="s">
        <v>60</v>
      </c>
      <c r="C9" s="38">
        <v>636.75608240751797</v>
      </c>
      <c r="D9" s="38">
        <v>593.83288808499901</v>
      </c>
      <c r="E9" s="38">
        <v>541.51852577525904</v>
      </c>
      <c r="F9" s="38">
        <v>545.26508426126702</v>
      </c>
      <c r="G9" s="38">
        <v>508.75749021852897</v>
      </c>
      <c r="H9" s="38">
        <v>520.22278955312197</v>
      </c>
      <c r="I9" s="38">
        <v>521.65331755366799</v>
      </c>
      <c r="J9" s="38">
        <v>535.37552891414805</v>
      </c>
      <c r="K9" s="38">
        <v>555.42298938672002</v>
      </c>
      <c r="L9" s="38">
        <v>683.254199918685</v>
      </c>
    </row>
    <row r="10" spans="2:12" x14ac:dyDescent="0.25">
      <c r="B10" s="55" t="s">
        <v>29</v>
      </c>
    </row>
    <row r="34" ht="14.25" customHeight="1" x14ac:dyDescent="0.25"/>
  </sheetData>
  <mergeCells count="2">
    <mergeCell ref="B2:J2"/>
    <mergeCell ref="B3:F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35"/>
  <sheetViews>
    <sheetView showGridLines="0" view="pageLayout" zoomScaleNormal="70" workbookViewId="0">
      <selection activeCell="B3" sqref="B3:F3"/>
    </sheetView>
  </sheetViews>
  <sheetFormatPr baseColWidth="10" defaultRowHeight="12.75" x14ac:dyDescent="0.2"/>
  <cols>
    <col min="2" max="2" width="42.7109375" customWidth="1"/>
    <col min="3" max="12" width="13" bestFit="1" customWidth="1"/>
  </cols>
  <sheetData>
    <row r="2" spans="2:12" x14ac:dyDescent="0.2">
      <c r="B2" s="103" t="s">
        <v>87</v>
      </c>
      <c r="C2" s="103"/>
      <c r="D2" s="103"/>
      <c r="E2" s="103"/>
      <c r="F2" s="103"/>
      <c r="G2" s="103"/>
      <c r="H2" s="103"/>
      <c r="I2" s="103"/>
      <c r="J2" s="103"/>
      <c r="K2" s="98"/>
    </row>
    <row r="3" spans="2:12" x14ac:dyDescent="0.2">
      <c r="B3" s="109" t="s">
        <v>35</v>
      </c>
      <c r="C3" s="109"/>
      <c r="D3" s="109"/>
      <c r="E3" s="109"/>
      <c r="F3" s="109"/>
    </row>
    <row r="5" spans="2:12" x14ac:dyDescent="0.2">
      <c r="B5" s="57" t="s">
        <v>83</v>
      </c>
    </row>
    <row r="7" spans="2:12" ht="15" thickBot="1" x14ac:dyDescent="0.25">
      <c r="B7" s="33"/>
      <c r="C7" s="29">
        <v>2011</v>
      </c>
      <c r="D7" s="29">
        <v>2012</v>
      </c>
      <c r="E7" s="29">
        <v>2013</v>
      </c>
      <c r="F7" s="29">
        <v>2014</v>
      </c>
      <c r="G7" s="29">
        <v>2015</v>
      </c>
      <c r="H7" s="29">
        <v>2016</v>
      </c>
      <c r="I7" s="29">
        <v>2017</v>
      </c>
      <c r="J7" s="29">
        <v>2018</v>
      </c>
      <c r="K7" s="29">
        <v>2019</v>
      </c>
      <c r="L7" s="29">
        <v>2020</v>
      </c>
    </row>
    <row r="8" spans="2:12" ht="15" thickTop="1" thickBot="1" x14ac:dyDescent="0.25">
      <c r="B8" s="34" t="s">
        <v>66</v>
      </c>
      <c r="C8" s="35"/>
      <c r="D8" s="35"/>
      <c r="E8" s="35"/>
      <c r="F8" s="35"/>
      <c r="G8" s="35"/>
      <c r="H8" s="35"/>
      <c r="I8" s="35"/>
      <c r="J8" s="35"/>
      <c r="K8" s="35"/>
      <c r="L8" s="35"/>
    </row>
    <row r="9" spans="2:12" ht="15" thickTop="1" x14ac:dyDescent="0.2">
      <c r="B9" s="37" t="s">
        <v>45</v>
      </c>
      <c r="C9" s="38">
        <v>13293.215850000001</v>
      </c>
      <c r="D9" s="38">
        <v>12502.644550000001</v>
      </c>
      <c r="E9" s="38">
        <v>12521.1113</v>
      </c>
      <c r="F9" s="38">
        <v>11178.645699999999</v>
      </c>
      <c r="G9" s="38">
        <v>12420.711650000001</v>
      </c>
      <c r="H9" s="38">
        <v>12259.29255</v>
      </c>
      <c r="I9" s="38">
        <v>13322.508949999999</v>
      </c>
      <c r="J9" s="38">
        <v>12475.1217</v>
      </c>
      <c r="K9" s="38">
        <v>11487.56595</v>
      </c>
      <c r="L9" s="38">
        <v>10539.035199999998</v>
      </c>
    </row>
    <row r="10" spans="2:12" ht="14.25" x14ac:dyDescent="0.2">
      <c r="B10" s="37" t="s">
        <v>59</v>
      </c>
      <c r="C10" s="38">
        <v>603.75988207548698</v>
      </c>
      <c r="D10" s="38">
        <v>591.21974654554197</v>
      </c>
      <c r="E10" s="38">
        <v>568.50566522797396</v>
      </c>
      <c r="F10" s="38">
        <v>580.16439594288204</v>
      </c>
      <c r="G10" s="38">
        <v>522.51953559824403</v>
      </c>
      <c r="H10" s="38">
        <v>534.77357317714802</v>
      </c>
      <c r="I10" s="38">
        <v>542.35456479252503</v>
      </c>
      <c r="J10" s="38">
        <v>564.80785446927996</v>
      </c>
      <c r="K10" s="38">
        <v>587.673032673021</v>
      </c>
      <c r="L10" s="38">
        <v>733.38720996869199</v>
      </c>
    </row>
    <row r="11" spans="2:12" ht="14.25" x14ac:dyDescent="0.2">
      <c r="B11" s="37" t="s">
        <v>60</v>
      </c>
      <c r="C11" s="38">
        <v>668.34174488358894</v>
      </c>
      <c r="D11" s="38">
        <v>632.08397556587602</v>
      </c>
      <c r="E11" s="38">
        <v>568.66489139756504</v>
      </c>
      <c r="F11" s="38">
        <v>579.56744147816005</v>
      </c>
      <c r="G11" s="38">
        <v>521.24769123163901</v>
      </c>
      <c r="H11" s="38">
        <v>534.77357317714802</v>
      </c>
      <c r="I11" s="38">
        <v>538.36928615178704</v>
      </c>
      <c r="J11" s="38">
        <v>559.018288395794</v>
      </c>
      <c r="K11" s="38">
        <v>576.95560157738601</v>
      </c>
      <c r="L11" s="38">
        <v>717.35609464364302</v>
      </c>
    </row>
    <row r="13" spans="2:12" x14ac:dyDescent="0.2">
      <c r="B13" s="57" t="s">
        <v>61</v>
      </c>
    </row>
    <row r="15" spans="2:12" ht="15" thickBot="1" x14ac:dyDescent="0.25">
      <c r="B15" s="33"/>
      <c r="C15" s="29">
        <v>2011</v>
      </c>
      <c r="D15" s="29">
        <v>2012</v>
      </c>
      <c r="E15" s="29">
        <v>2012</v>
      </c>
      <c r="F15" s="29">
        <v>2013</v>
      </c>
      <c r="G15" s="29">
        <v>2014</v>
      </c>
      <c r="H15" s="29">
        <v>2015</v>
      </c>
      <c r="I15" s="29">
        <v>2016</v>
      </c>
      <c r="J15" s="29">
        <v>2017</v>
      </c>
      <c r="K15" s="29">
        <v>2018</v>
      </c>
      <c r="L15" s="29">
        <v>2019</v>
      </c>
    </row>
    <row r="16" spans="2:12" ht="15" thickTop="1" thickBot="1" x14ac:dyDescent="0.25">
      <c r="B16" s="34" t="s">
        <v>66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2:12" ht="15" thickTop="1" x14ac:dyDescent="0.2">
      <c r="B17" s="37" t="s">
        <v>45</v>
      </c>
      <c r="C17" s="36">
        <v>21994.14805</v>
      </c>
      <c r="D17" s="36">
        <v>22262.72365</v>
      </c>
      <c r="E17" s="36">
        <v>22020.505550000002</v>
      </c>
      <c r="F17" s="36">
        <v>22729.77305</v>
      </c>
      <c r="G17" s="36">
        <v>22110.017749999999</v>
      </c>
      <c r="H17" s="36">
        <v>22914.439300000002</v>
      </c>
      <c r="I17" s="36">
        <v>21669.314300000002</v>
      </c>
      <c r="J17" s="36">
        <v>22182.242249999999</v>
      </c>
      <c r="K17" s="36">
        <v>23662.109649999999</v>
      </c>
      <c r="L17" s="36">
        <v>21169.04795</v>
      </c>
    </row>
    <row r="18" spans="2:12" ht="14.25" x14ac:dyDescent="0.2">
      <c r="B18" s="37" t="s">
        <v>59</v>
      </c>
      <c r="C18" s="36">
        <v>588.91435647128901</v>
      </c>
      <c r="D18" s="36">
        <v>571.85690413041596</v>
      </c>
      <c r="E18" s="36">
        <v>563.51124795134399</v>
      </c>
      <c r="F18" s="36">
        <v>570.73614595549202</v>
      </c>
      <c r="G18" s="36">
        <v>539.92949350231095</v>
      </c>
      <c r="H18" s="36">
        <v>548.56215039135702</v>
      </c>
      <c r="I18" s="36">
        <v>554.48438246796798</v>
      </c>
      <c r="J18" s="36">
        <v>574.34056992256296</v>
      </c>
      <c r="K18" s="36">
        <v>594.21614095202006</v>
      </c>
      <c r="L18" s="36">
        <v>721.53394497642398</v>
      </c>
    </row>
    <row r="19" spans="2:12" ht="14.25" x14ac:dyDescent="0.2">
      <c r="B19" s="37" t="s">
        <v>60</v>
      </c>
      <c r="C19" s="36">
        <v>651.90825074032603</v>
      </c>
      <c r="D19" s="36">
        <v>611.38280229905001</v>
      </c>
      <c r="E19" s="36">
        <v>563.66907529242599</v>
      </c>
      <c r="F19" s="36">
        <v>570.148892596118</v>
      </c>
      <c r="G19" s="36">
        <v>538.61527223805001</v>
      </c>
      <c r="H19" s="36">
        <v>548.56215039135702</v>
      </c>
      <c r="I19" s="36">
        <v>550.40997264546002</v>
      </c>
      <c r="J19" s="36">
        <v>568.45328869596904</v>
      </c>
      <c r="K19" s="36">
        <v>583.379382767626</v>
      </c>
      <c r="L19" s="36">
        <v>705.76193024037696</v>
      </c>
    </row>
    <row r="21" spans="2:12" x14ac:dyDescent="0.2">
      <c r="B21" s="57" t="s">
        <v>62</v>
      </c>
    </row>
    <row r="23" spans="2:12" ht="15" thickBot="1" x14ac:dyDescent="0.25">
      <c r="B23" s="33"/>
      <c r="C23" s="29">
        <v>2011</v>
      </c>
      <c r="D23" s="29">
        <v>2012</v>
      </c>
      <c r="E23" s="29">
        <v>2013</v>
      </c>
      <c r="F23" s="29">
        <v>2014</v>
      </c>
      <c r="G23" s="29">
        <v>2015</v>
      </c>
      <c r="H23" s="29">
        <v>2016</v>
      </c>
      <c r="I23" s="29">
        <v>2017</v>
      </c>
      <c r="J23" s="29">
        <v>2018</v>
      </c>
      <c r="K23" s="29">
        <v>2019</v>
      </c>
      <c r="L23" s="29">
        <v>2020</v>
      </c>
    </row>
    <row r="24" spans="2:12" ht="15" thickTop="1" thickBot="1" x14ac:dyDescent="0.25">
      <c r="B24" s="34" t="s">
        <v>66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spans="2:12" ht="15" thickTop="1" x14ac:dyDescent="0.2">
      <c r="B25" s="37" t="s">
        <v>45</v>
      </c>
      <c r="C25" s="38">
        <v>16070.314900000001</v>
      </c>
      <c r="D25" s="38">
        <v>16270.7734</v>
      </c>
      <c r="E25" s="38">
        <v>16869.636350000001</v>
      </c>
      <c r="F25" s="38">
        <v>17598.543450000001</v>
      </c>
      <c r="G25" s="38">
        <v>17537.6643</v>
      </c>
      <c r="H25" s="38">
        <v>17268.13105</v>
      </c>
      <c r="I25" s="38">
        <v>17697.963350000002</v>
      </c>
      <c r="J25" s="38">
        <v>18420.601449999998</v>
      </c>
      <c r="K25" s="38">
        <v>18598.193850000003</v>
      </c>
      <c r="L25" s="38">
        <v>15482.66365</v>
      </c>
    </row>
    <row r="26" spans="2:12" ht="14.25" x14ac:dyDescent="0.2">
      <c r="B26" s="37" t="s">
        <v>59</v>
      </c>
      <c r="C26" s="38">
        <v>543.53889692603298</v>
      </c>
      <c r="D26" s="38">
        <v>516.00086022954497</v>
      </c>
      <c r="E26" s="38">
        <v>505.77117461100499</v>
      </c>
      <c r="F26" s="38">
        <v>506.234095413163</v>
      </c>
      <c r="G26" s="38">
        <v>475.03042127397202</v>
      </c>
      <c r="H26" s="38">
        <v>485.72593717665501</v>
      </c>
      <c r="I26" s="38">
        <v>489.03911100353702</v>
      </c>
      <c r="J26" s="38">
        <v>499.99390914791599</v>
      </c>
      <c r="K26" s="38">
        <v>527.88286763558199</v>
      </c>
      <c r="L26" s="38">
        <v>655.39030318802804</v>
      </c>
    </row>
    <row r="27" spans="2:12" ht="14.25" x14ac:dyDescent="0.2">
      <c r="B27" s="37" t="s">
        <v>60</v>
      </c>
      <c r="C27" s="38">
        <v>601.67915353181297</v>
      </c>
      <c r="D27" s="38">
        <v>551.66607176943899</v>
      </c>
      <c r="E27" s="38">
        <v>505.91283020346202</v>
      </c>
      <c r="F27" s="38">
        <v>505.71321080603298</v>
      </c>
      <c r="G27" s="38">
        <v>473.87416830331199</v>
      </c>
      <c r="H27" s="38">
        <v>485.72593717665501</v>
      </c>
      <c r="I27" s="38">
        <v>485.445599949908</v>
      </c>
      <c r="J27" s="38">
        <v>494.86871878371198</v>
      </c>
      <c r="K27" s="38">
        <v>518.25583364575004</v>
      </c>
      <c r="L27" s="38">
        <v>641.06412270585895</v>
      </c>
    </row>
    <row r="29" spans="2:12" x14ac:dyDescent="0.2">
      <c r="B29" s="57" t="s">
        <v>63</v>
      </c>
    </row>
    <row r="31" spans="2:12" ht="15" thickBot="1" x14ac:dyDescent="0.25">
      <c r="B31" s="33"/>
      <c r="C31" s="29">
        <v>2011</v>
      </c>
      <c r="D31" s="29">
        <v>2012</v>
      </c>
      <c r="E31" s="29">
        <v>2013</v>
      </c>
      <c r="F31" s="29">
        <v>2014</v>
      </c>
      <c r="G31" s="29">
        <v>2015</v>
      </c>
      <c r="H31" s="29">
        <v>2016</v>
      </c>
      <c r="I31" s="29">
        <v>2017</v>
      </c>
      <c r="J31" s="29">
        <v>2018</v>
      </c>
      <c r="K31" s="29">
        <v>2019</v>
      </c>
      <c r="L31" s="29">
        <v>2020</v>
      </c>
    </row>
    <row r="32" spans="2:12" ht="15" thickTop="1" thickBot="1" x14ac:dyDescent="0.25">
      <c r="B32" s="34" t="s">
        <v>66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</row>
    <row r="33" spans="2:12" ht="15" thickTop="1" x14ac:dyDescent="0.2">
      <c r="B33" s="37" t="s">
        <v>45</v>
      </c>
      <c r="C33" s="36">
        <v>7093.3130000000001</v>
      </c>
      <c r="D33" s="36">
        <v>6862.2561500000002</v>
      </c>
      <c r="E33" s="36">
        <v>6935.5736999999999</v>
      </c>
      <c r="F33" s="36">
        <v>7063.2561999999998</v>
      </c>
      <c r="G33" s="36">
        <v>7338.1319000000003</v>
      </c>
      <c r="H33" s="36">
        <v>7454.4055499999995</v>
      </c>
      <c r="I33" s="36">
        <v>7165.2216500000004</v>
      </c>
      <c r="J33" s="36">
        <v>7322.6094499999999</v>
      </c>
      <c r="K33" s="36">
        <v>7403.1480999999994</v>
      </c>
      <c r="L33" s="36">
        <v>6375.5465000000004</v>
      </c>
    </row>
    <row r="34" spans="2:12" ht="14.25" x14ac:dyDescent="0.2">
      <c r="B34" s="37" t="s">
        <v>59</v>
      </c>
      <c r="C34" s="36">
        <v>551.10059234662299</v>
      </c>
      <c r="D34" s="36">
        <v>530.51685865733805</v>
      </c>
      <c r="E34" s="36">
        <v>508.64426312707201</v>
      </c>
      <c r="F34" s="36">
        <v>509.97037768501201</v>
      </c>
      <c r="G34" s="36">
        <v>482.19643126080899</v>
      </c>
      <c r="H34" s="36">
        <v>489.09130525148402</v>
      </c>
      <c r="I34" s="36">
        <v>496.68803904146699</v>
      </c>
      <c r="J34" s="36">
        <v>501.93803862498299</v>
      </c>
      <c r="K34" s="36">
        <v>535.79842869216202</v>
      </c>
      <c r="L34" s="36">
        <v>669.23391188619905</v>
      </c>
    </row>
    <row r="35" spans="2:12" ht="14.25" x14ac:dyDescent="0.2">
      <c r="B35" s="37" t="s">
        <v>60</v>
      </c>
      <c r="C35" s="36">
        <v>610.04969430756296</v>
      </c>
      <c r="D35" s="36">
        <v>567.18539440566497</v>
      </c>
      <c r="E35" s="36">
        <v>508.78672340962697</v>
      </c>
      <c r="F35" s="36">
        <v>509.44564866688501</v>
      </c>
      <c r="G35" s="36">
        <v>481.02273578549199</v>
      </c>
      <c r="H35" s="36">
        <v>489.09130525148402</v>
      </c>
      <c r="I35" s="36">
        <v>493.03832285652197</v>
      </c>
      <c r="J35" s="36">
        <v>496.79291995069298</v>
      </c>
      <c r="K35" s="36">
        <v>526.02703810352398</v>
      </c>
      <c r="L35" s="36">
        <v>654.60512388028405</v>
      </c>
    </row>
  </sheetData>
  <mergeCells count="2">
    <mergeCell ref="B3:F3"/>
    <mergeCell ref="B2:J2"/>
  </mergeCells>
  <pageMargins left="0.7" right="0.7" top="0.75" bottom="0.75" header="0.3" footer="0.3"/>
  <pageSetup paperSize="9" scale="72" fitToHeight="0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0"/>
  <sheetViews>
    <sheetView showGridLines="0" view="pageLayout" zoomScaleNormal="100" workbookViewId="0"/>
  </sheetViews>
  <sheetFormatPr baseColWidth="10" defaultRowHeight="12.75" x14ac:dyDescent="0.2"/>
  <cols>
    <col min="2" max="2" width="26.42578125" customWidth="1"/>
    <col min="3" max="12" width="11" bestFit="1" customWidth="1"/>
    <col min="14" max="14" width="38.28515625" customWidth="1"/>
    <col min="15" max="20" width="10.140625" customWidth="1"/>
  </cols>
  <sheetData>
    <row r="1" spans="2:12" ht="14.25" x14ac:dyDescent="0.3">
      <c r="B1" s="48"/>
    </row>
    <row r="2" spans="2:12" s="9" customFormat="1" ht="15" customHeight="1" x14ac:dyDescent="0.2">
      <c r="B2" s="103" t="s">
        <v>75</v>
      </c>
      <c r="C2" s="103"/>
      <c r="D2" s="103"/>
      <c r="E2" s="103"/>
      <c r="F2" s="103"/>
      <c r="G2" s="103"/>
      <c r="H2" s="103"/>
      <c r="I2" s="103"/>
      <c r="J2" s="103"/>
      <c r="K2" s="53"/>
    </row>
    <row r="4" spans="2:12" ht="15" thickBot="1" x14ac:dyDescent="0.25">
      <c r="B4" s="33"/>
      <c r="C4" s="29">
        <v>2011</v>
      </c>
      <c r="D4" s="29">
        <v>2012</v>
      </c>
      <c r="E4" s="29">
        <v>2013</v>
      </c>
      <c r="F4" s="29">
        <v>2014</v>
      </c>
      <c r="G4" s="29">
        <v>2015</v>
      </c>
      <c r="H4" s="29">
        <v>2016</v>
      </c>
      <c r="I4" s="29">
        <v>2017</v>
      </c>
      <c r="J4" s="29">
        <v>2018</v>
      </c>
      <c r="K4" s="29">
        <v>2019</v>
      </c>
      <c r="L4" s="29">
        <v>2020</v>
      </c>
    </row>
    <row r="5" spans="2:12" ht="15" thickTop="1" thickBot="1" x14ac:dyDescent="0.25">
      <c r="B5" s="34" t="s">
        <v>0</v>
      </c>
      <c r="C5" s="92">
        <f>C6+C7+C8+C9+C10</f>
        <v>62924.591450000007</v>
      </c>
      <c r="D5" s="92">
        <f t="shared" ref="D5:L5" si="0">D6+D7+D8+D9+D10</f>
        <v>62243.239300000001</v>
      </c>
      <c r="E5" s="92">
        <f t="shared" si="0"/>
        <v>62656.046200000004</v>
      </c>
      <c r="F5" s="92">
        <f t="shared" si="0"/>
        <v>62943.652800000003</v>
      </c>
      <c r="G5" s="92">
        <f t="shared" si="0"/>
        <v>64034.653550000003</v>
      </c>
      <c r="H5" s="92">
        <f t="shared" si="0"/>
        <v>64366.47295000001</v>
      </c>
      <c r="I5" s="92">
        <f t="shared" si="0"/>
        <v>64556.744250000011</v>
      </c>
      <c r="J5" s="92">
        <f t="shared" si="0"/>
        <v>65594.056199999992</v>
      </c>
      <c r="K5" s="92">
        <f t="shared" si="0"/>
        <v>66386.29859999998</v>
      </c>
      <c r="L5" s="92">
        <f t="shared" si="0"/>
        <v>58189.000050000002</v>
      </c>
    </row>
    <row r="6" spans="2:12" ht="15" thickTop="1" x14ac:dyDescent="0.2">
      <c r="B6" s="90" t="s">
        <v>30</v>
      </c>
      <c r="C6" s="91">
        <v>35228.686300000001</v>
      </c>
      <c r="D6" s="91">
        <v>34759.647599999997</v>
      </c>
      <c r="E6" s="91">
        <v>34317.461900000002</v>
      </c>
      <c r="F6" s="91">
        <v>34102.212149999999</v>
      </c>
      <c r="G6" s="91">
        <v>34542.707049999997</v>
      </c>
      <c r="H6" s="91">
        <v>34493.156150000003</v>
      </c>
      <c r="I6" s="91">
        <v>33986.789750000004</v>
      </c>
      <c r="J6" s="91">
        <v>34324.634850000002</v>
      </c>
      <c r="K6" s="91">
        <v>34248.974649999996</v>
      </c>
      <c r="L6" s="91">
        <v>32176.7598</v>
      </c>
    </row>
    <row r="7" spans="2:12" ht="14.25" x14ac:dyDescent="0.2">
      <c r="B7" s="90" t="s">
        <v>31</v>
      </c>
      <c r="C7" s="91">
        <v>9193.2450000000008</v>
      </c>
      <c r="D7" s="91">
        <v>8826.6260000000002</v>
      </c>
      <c r="E7" s="91">
        <v>8953.1039999999994</v>
      </c>
      <c r="F7" s="91">
        <v>9111.4254999999994</v>
      </c>
      <c r="G7" s="91">
        <v>9472.3220000000001</v>
      </c>
      <c r="H7" s="91">
        <v>9753.3870000000006</v>
      </c>
      <c r="I7" s="91">
        <v>9980.1854999999996</v>
      </c>
      <c r="J7" s="91">
        <v>10112.874</v>
      </c>
      <c r="K7" s="91">
        <v>10427.007</v>
      </c>
      <c r="L7" s="91">
        <v>7390.8389999999999</v>
      </c>
    </row>
    <row r="8" spans="2:12" ht="14.25" x14ac:dyDescent="0.2">
      <c r="B8" s="90" t="s">
        <v>32</v>
      </c>
      <c r="C8" s="91">
        <v>13534.8724</v>
      </c>
      <c r="D8" s="91">
        <v>13446.0227</v>
      </c>
      <c r="E8" s="91">
        <v>13829.2448</v>
      </c>
      <c r="F8" s="91">
        <v>13976.21465</v>
      </c>
      <c r="G8" s="91">
        <v>14127.62825</v>
      </c>
      <c r="H8" s="91">
        <v>14070.90005</v>
      </c>
      <c r="I8" s="91">
        <v>14377.999750000001</v>
      </c>
      <c r="J8" s="91">
        <v>14679.65085</v>
      </c>
      <c r="K8" s="91">
        <v>14828.20595</v>
      </c>
      <c r="L8" s="91">
        <v>12687.915000000001</v>
      </c>
    </row>
    <row r="9" spans="2:12" ht="14.25" x14ac:dyDescent="0.2">
      <c r="B9" s="90" t="s">
        <v>33</v>
      </c>
      <c r="C9" s="91">
        <v>1503.5055</v>
      </c>
      <c r="D9" s="91">
        <v>1580.1645000000001</v>
      </c>
      <c r="E9" s="91">
        <v>1664.616</v>
      </c>
      <c r="F9" s="91">
        <v>1723.008</v>
      </c>
      <c r="G9" s="91">
        <v>1790.8815</v>
      </c>
      <c r="H9" s="91">
        <v>1770.7619999999999</v>
      </c>
      <c r="I9" s="91">
        <v>1830.8985</v>
      </c>
      <c r="J9" s="91">
        <v>1856.046</v>
      </c>
      <c r="K9" s="91">
        <v>1905.9045000000001</v>
      </c>
      <c r="L9" s="91">
        <v>1408.6125</v>
      </c>
    </row>
    <row r="10" spans="2:12" ht="14.25" x14ac:dyDescent="0.2">
      <c r="B10" s="90" t="s">
        <v>34</v>
      </c>
      <c r="C10" s="91">
        <v>3464.2822500000002</v>
      </c>
      <c r="D10" s="91">
        <v>3630.7784999999999</v>
      </c>
      <c r="E10" s="91">
        <v>3891.6194999999998</v>
      </c>
      <c r="F10" s="91">
        <v>4030.7925</v>
      </c>
      <c r="G10" s="91">
        <v>4101.1147499999997</v>
      </c>
      <c r="H10" s="91">
        <v>4278.26775</v>
      </c>
      <c r="I10" s="91">
        <v>4380.87075</v>
      </c>
      <c r="J10" s="91">
        <v>4620.8504999999996</v>
      </c>
      <c r="K10" s="91">
        <v>4976.2065000000002</v>
      </c>
      <c r="L10" s="91">
        <v>4524.8737499999997</v>
      </c>
    </row>
    <row r="12" spans="2:12" ht="14.25" thickBot="1" x14ac:dyDescent="0.25">
      <c r="B12" s="11" t="s">
        <v>8</v>
      </c>
      <c r="C12" s="93">
        <f>C13+C14+C15+C16+C17</f>
        <v>10466.815499999999</v>
      </c>
      <c r="D12" s="93">
        <f t="shared" ref="D12:L12" si="1">D13+D14+D15+D16+D17</f>
        <v>10761.743399999999</v>
      </c>
      <c r="E12" s="93">
        <f t="shared" si="1"/>
        <v>11180.982749999999</v>
      </c>
      <c r="F12" s="93">
        <f t="shared" si="1"/>
        <v>11601.872600000002</v>
      </c>
      <c r="G12" s="93">
        <f t="shared" si="1"/>
        <v>12139.8956</v>
      </c>
      <c r="H12" s="93">
        <f t="shared" si="1"/>
        <v>12801.653899999998</v>
      </c>
      <c r="I12" s="93">
        <f t="shared" si="1"/>
        <v>12957.044400000002</v>
      </c>
      <c r="J12" s="93">
        <f t="shared" si="1"/>
        <v>13097.318050000002</v>
      </c>
      <c r="K12" s="93">
        <f t="shared" si="1"/>
        <v>13523.849750000001</v>
      </c>
      <c r="L12" s="93">
        <f t="shared" si="1"/>
        <v>11956.506099999999</v>
      </c>
    </row>
    <row r="13" spans="2:12" ht="15" thickTop="1" x14ac:dyDescent="0.2">
      <c r="B13" s="90" t="s">
        <v>30</v>
      </c>
      <c r="C13" s="91">
        <v>5561.8374999999996</v>
      </c>
      <c r="D13" s="91">
        <v>5578.88</v>
      </c>
      <c r="E13" s="91">
        <v>5563.1355999999996</v>
      </c>
      <c r="F13" s="91">
        <v>5625.2827500000003</v>
      </c>
      <c r="G13" s="91">
        <v>5621.6693999999998</v>
      </c>
      <c r="H13" s="91">
        <v>5743.9674999999997</v>
      </c>
      <c r="I13" s="91">
        <v>5625.6278000000002</v>
      </c>
      <c r="J13" s="91">
        <v>5454.4287000000004</v>
      </c>
      <c r="K13" s="91">
        <v>5392.0937000000004</v>
      </c>
      <c r="L13" s="91">
        <v>5067.0172499999999</v>
      </c>
    </row>
    <row r="14" spans="2:12" ht="14.25" x14ac:dyDescent="0.2">
      <c r="B14" s="90" t="s">
        <v>31</v>
      </c>
      <c r="C14" s="91">
        <v>2316.3964999999998</v>
      </c>
      <c r="D14" s="91">
        <v>2367.299</v>
      </c>
      <c r="E14" s="91">
        <v>2478.0790000000002</v>
      </c>
      <c r="F14" s="91">
        <v>2623.0545000000002</v>
      </c>
      <c r="G14" s="91">
        <v>2861.1990000000001</v>
      </c>
      <c r="H14" s="91">
        <v>3073.9955</v>
      </c>
      <c r="I14" s="91">
        <v>3151.21</v>
      </c>
      <c r="J14" s="91">
        <v>3199.5994999999998</v>
      </c>
      <c r="K14" s="91">
        <v>3279.2665000000002</v>
      </c>
      <c r="L14" s="91">
        <v>2449.4850000000001</v>
      </c>
    </row>
    <row r="15" spans="2:12" ht="14.25" x14ac:dyDescent="0.2">
      <c r="B15" s="90" t="s">
        <v>32</v>
      </c>
      <c r="C15" s="91">
        <v>2021.6895</v>
      </c>
      <c r="D15" s="91">
        <v>2210.1006499999999</v>
      </c>
      <c r="E15" s="91">
        <v>2497.5738999999999</v>
      </c>
      <c r="F15" s="91">
        <v>2685.1023500000001</v>
      </c>
      <c r="G15" s="91">
        <v>2963.7759500000002</v>
      </c>
      <c r="H15" s="91">
        <v>3218.6226499999998</v>
      </c>
      <c r="I15" s="91">
        <v>3379.98585</v>
      </c>
      <c r="J15" s="91">
        <v>3596.5781000000002</v>
      </c>
      <c r="K15" s="91">
        <v>3929.1278000000002</v>
      </c>
      <c r="L15" s="91">
        <v>3635.4690999999998</v>
      </c>
    </row>
    <row r="16" spans="2:12" ht="14.25" x14ac:dyDescent="0.2">
      <c r="B16" s="90" t="s">
        <v>33</v>
      </c>
      <c r="C16" s="91">
        <v>427.09800000000001</v>
      </c>
      <c r="D16" s="91">
        <v>451.87950000000001</v>
      </c>
      <c r="E16" s="91">
        <v>485.67750000000001</v>
      </c>
      <c r="F16" s="91">
        <v>501.57150000000001</v>
      </c>
      <c r="G16" s="91">
        <v>523.67250000000001</v>
      </c>
      <c r="H16" s="91">
        <v>568.10249999999996</v>
      </c>
      <c r="I16" s="91">
        <v>596.84100000000001</v>
      </c>
      <c r="J16" s="91">
        <v>614.73</v>
      </c>
      <c r="K16" s="91">
        <v>703.6155</v>
      </c>
      <c r="L16" s="91">
        <v>611.98050000000001</v>
      </c>
    </row>
    <row r="17" spans="2:14" ht="14.25" x14ac:dyDescent="0.2">
      <c r="B17" s="90" t="s">
        <v>34</v>
      </c>
      <c r="C17" s="91">
        <v>139.79400000000001</v>
      </c>
      <c r="D17" s="91">
        <v>153.58425</v>
      </c>
      <c r="E17" s="91">
        <v>156.51675</v>
      </c>
      <c r="F17" s="91">
        <v>166.86150000000001</v>
      </c>
      <c r="G17" s="91">
        <v>169.57875000000001</v>
      </c>
      <c r="H17" s="91">
        <v>196.96575000000001</v>
      </c>
      <c r="I17" s="91">
        <v>203.37975</v>
      </c>
      <c r="J17" s="91">
        <v>231.98175000000001</v>
      </c>
      <c r="K17" s="91">
        <v>219.74625</v>
      </c>
      <c r="L17" s="91">
        <v>192.55425</v>
      </c>
    </row>
    <row r="18" spans="2:14" x14ac:dyDescent="0.2">
      <c r="N18" s="62"/>
    </row>
    <row r="30" spans="2:14" ht="14.25" customHeight="1" x14ac:dyDescent="0.2"/>
  </sheetData>
  <mergeCells count="1">
    <mergeCell ref="B2:J2"/>
  </mergeCells>
  <pageMargins left="0.7" right="0.7" top="0.75" bottom="0.75" header="0.3" footer="0.3"/>
  <pageSetup paperSize="9" scale="60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72"/>
  <sheetViews>
    <sheetView showGridLines="0" view="pageLayout" zoomScaleNormal="100" workbookViewId="0">
      <selection activeCell="M3" sqref="M3"/>
    </sheetView>
  </sheetViews>
  <sheetFormatPr baseColWidth="10" defaultRowHeight="12.75" x14ac:dyDescent="0.2"/>
  <cols>
    <col min="2" max="2" width="26.85546875" bestFit="1" customWidth="1"/>
    <col min="3" max="12" width="8.7109375" customWidth="1"/>
  </cols>
  <sheetData>
    <row r="1" spans="2:12" ht="14.25" x14ac:dyDescent="0.3">
      <c r="B1" s="48"/>
    </row>
    <row r="2" spans="2:12" ht="13.5" x14ac:dyDescent="0.2">
      <c r="B2" s="99" t="s">
        <v>76</v>
      </c>
      <c r="C2" s="99"/>
      <c r="D2" s="99"/>
      <c r="E2" s="99"/>
      <c r="F2" s="99"/>
      <c r="G2" s="99"/>
      <c r="H2" s="99"/>
      <c r="I2" s="99"/>
      <c r="J2" s="99"/>
      <c r="K2" s="53"/>
      <c r="L2" s="9"/>
    </row>
    <row r="4" spans="2:12" ht="14.25" x14ac:dyDescent="0.2">
      <c r="B4" s="57" t="s">
        <v>83</v>
      </c>
      <c r="C4" s="52">
        <v>2011</v>
      </c>
      <c r="D4" s="52">
        <v>2012</v>
      </c>
      <c r="E4" s="52">
        <v>2013</v>
      </c>
      <c r="F4" s="52">
        <v>2014</v>
      </c>
      <c r="G4" s="52">
        <v>2015</v>
      </c>
      <c r="H4" s="52">
        <v>2016</v>
      </c>
      <c r="I4" s="52">
        <v>2017</v>
      </c>
      <c r="J4" s="52">
        <v>2018</v>
      </c>
      <c r="K4" s="52">
        <v>2019</v>
      </c>
      <c r="L4" s="52">
        <v>2020</v>
      </c>
    </row>
    <row r="5" spans="2:12" ht="14.25" thickBot="1" x14ac:dyDescent="0.25">
      <c r="B5" s="34" t="s">
        <v>0</v>
      </c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2:12" ht="15" thickTop="1" x14ac:dyDescent="0.2">
      <c r="B6" s="90" t="s">
        <v>30</v>
      </c>
      <c r="C6" s="91">
        <v>8408.4539499999992</v>
      </c>
      <c r="D6" s="91">
        <v>7831.8455000000004</v>
      </c>
      <c r="E6" s="91">
        <v>7742.7852000000003</v>
      </c>
      <c r="F6" s="91">
        <v>6808.9223000000002</v>
      </c>
      <c r="G6" s="91">
        <v>7518.9718000000003</v>
      </c>
      <c r="H6" s="91">
        <v>7382.37745</v>
      </c>
      <c r="I6" s="91">
        <v>7895.6125499999998</v>
      </c>
      <c r="J6" s="91">
        <v>7423.7956000000004</v>
      </c>
      <c r="K6" s="91">
        <v>6656.2001499999997</v>
      </c>
      <c r="L6" s="91">
        <v>6408.8667999999998</v>
      </c>
    </row>
    <row r="7" spans="2:12" ht="14.25" x14ac:dyDescent="0.2">
      <c r="B7" s="90" t="s">
        <v>31</v>
      </c>
      <c r="C7" s="91">
        <v>1522.0505000000001</v>
      </c>
      <c r="D7" s="91">
        <v>1395.3009999999999</v>
      </c>
      <c r="E7" s="91">
        <v>1417.8344999999999</v>
      </c>
      <c r="F7" s="91">
        <v>1301.31</v>
      </c>
      <c r="G7" s="91">
        <v>1529.1469999999999</v>
      </c>
      <c r="H7" s="91">
        <v>1501.4945</v>
      </c>
      <c r="I7" s="91">
        <v>1705.9175</v>
      </c>
      <c r="J7" s="91">
        <v>1516.7954999999999</v>
      </c>
      <c r="K7" s="91">
        <v>1434.6324999999999</v>
      </c>
      <c r="L7" s="91">
        <v>1052.8634999999999</v>
      </c>
    </row>
    <row r="8" spans="2:12" ht="14.25" x14ac:dyDescent="0.2">
      <c r="B8" s="90" t="s">
        <v>32</v>
      </c>
      <c r="C8" s="91">
        <v>2506.1228999999998</v>
      </c>
      <c r="D8" s="91">
        <v>2386.0250500000002</v>
      </c>
      <c r="E8" s="91">
        <v>2427.2170999999998</v>
      </c>
      <c r="F8" s="91">
        <v>2160.4371500000002</v>
      </c>
      <c r="G8" s="91">
        <v>2372.95235</v>
      </c>
      <c r="H8" s="91">
        <v>2372.3218499999998</v>
      </c>
      <c r="I8" s="91">
        <v>2639.99865</v>
      </c>
      <c r="J8" s="91">
        <v>2446.2753499999999</v>
      </c>
      <c r="K8" s="91">
        <v>2271.4933000000001</v>
      </c>
      <c r="L8" s="91">
        <v>2060.1181499999998</v>
      </c>
    </row>
    <row r="9" spans="2:12" ht="14.25" x14ac:dyDescent="0.2">
      <c r="B9" s="90" t="s">
        <v>33</v>
      </c>
      <c r="C9" s="91">
        <v>242.238</v>
      </c>
      <c r="D9" s="91">
        <v>233.96700000000001</v>
      </c>
      <c r="E9" s="91">
        <v>235.13249999999999</v>
      </c>
      <c r="F9" s="91">
        <v>232.60499999999999</v>
      </c>
      <c r="G9" s="91">
        <v>257.69549999999998</v>
      </c>
      <c r="H9" s="91">
        <v>238.2945</v>
      </c>
      <c r="I9" s="91">
        <v>274.6515</v>
      </c>
      <c r="J9" s="91">
        <v>257.46899999999999</v>
      </c>
      <c r="K9" s="91">
        <v>256.17899999999997</v>
      </c>
      <c r="L9" s="91">
        <v>202.54499999999999</v>
      </c>
    </row>
    <row r="10" spans="2:12" ht="14.25" x14ac:dyDescent="0.2">
      <c r="B10" s="90" t="s">
        <v>34</v>
      </c>
      <c r="C10" s="91">
        <v>614.35050000000001</v>
      </c>
      <c r="D10" s="91">
        <v>655.50599999999997</v>
      </c>
      <c r="E10" s="91">
        <v>698.14200000000005</v>
      </c>
      <c r="F10" s="91">
        <v>675.37125000000003</v>
      </c>
      <c r="G10" s="91">
        <v>741.94500000000005</v>
      </c>
      <c r="H10" s="91">
        <v>764.80425000000002</v>
      </c>
      <c r="I10" s="91">
        <v>806.32875000000001</v>
      </c>
      <c r="J10" s="91">
        <v>830.78625</v>
      </c>
      <c r="K10" s="91">
        <v>869.06100000000004</v>
      </c>
      <c r="L10" s="91">
        <v>814.64175</v>
      </c>
    </row>
    <row r="12" spans="2:12" ht="13.5" thickBot="1" x14ac:dyDescent="0.25">
      <c r="B12" s="11" t="s">
        <v>8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</row>
    <row r="13" spans="2:12" ht="29.25" thickTop="1" x14ac:dyDescent="0.2">
      <c r="B13" s="90" t="s">
        <v>68</v>
      </c>
      <c r="C13" s="91">
        <v>0</v>
      </c>
      <c r="D13" s="91">
        <v>0</v>
      </c>
      <c r="E13" s="91">
        <v>0</v>
      </c>
      <c r="F13" s="91">
        <v>0</v>
      </c>
      <c r="G13" s="91">
        <v>0</v>
      </c>
      <c r="H13" s="91">
        <v>0</v>
      </c>
      <c r="I13" s="91">
        <v>0</v>
      </c>
      <c r="J13" s="91">
        <v>0</v>
      </c>
      <c r="K13" s="91">
        <v>0</v>
      </c>
      <c r="L13" s="91">
        <v>0</v>
      </c>
    </row>
    <row r="15" spans="2:12" ht="14.25" x14ac:dyDescent="0.2">
      <c r="B15" s="58" t="s">
        <v>84</v>
      </c>
      <c r="C15" s="52">
        <v>2011</v>
      </c>
      <c r="D15" s="52">
        <v>2012</v>
      </c>
      <c r="E15" s="52">
        <v>2013</v>
      </c>
      <c r="F15" s="52">
        <v>2014</v>
      </c>
      <c r="G15" s="52">
        <v>2015</v>
      </c>
      <c r="H15" s="52">
        <v>2016</v>
      </c>
      <c r="I15" s="52">
        <v>2017</v>
      </c>
      <c r="J15" s="52">
        <v>2018</v>
      </c>
      <c r="K15" s="52">
        <v>2019</v>
      </c>
      <c r="L15" s="52">
        <v>2020</v>
      </c>
    </row>
    <row r="16" spans="2:12" ht="14.25" thickBot="1" x14ac:dyDescent="0.25">
      <c r="B16" s="34" t="s">
        <v>0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2:12" ht="15" thickTop="1" x14ac:dyDescent="0.2">
      <c r="B17" s="90" t="s">
        <v>30</v>
      </c>
      <c r="C17" s="91">
        <v>13769.706399999999</v>
      </c>
      <c r="D17" s="91">
        <v>13975.514499999999</v>
      </c>
      <c r="E17" s="91">
        <v>13614.3262</v>
      </c>
      <c r="F17" s="91">
        <v>13868.34225</v>
      </c>
      <c r="G17" s="91">
        <v>13466.693450000001</v>
      </c>
      <c r="H17" s="91">
        <v>13877.544900000001</v>
      </c>
      <c r="I17" s="91">
        <v>12852.53645</v>
      </c>
      <c r="J17" s="91">
        <v>13035.829900000001</v>
      </c>
      <c r="K17" s="91">
        <v>13773.19915</v>
      </c>
      <c r="L17" s="91">
        <v>12964.251749999999</v>
      </c>
    </row>
    <row r="18" spans="2:12" ht="14.25" x14ac:dyDescent="0.2">
      <c r="B18" s="90" t="s">
        <v>31</v>
      </c>
      <c r="C18" s="91">
        <v>3033.0810000000001</v>
      </c>
      <c r="D18" s="91">
        <v>2939.1975000000002</v>
      </c>
      <c r="E18" s="91">
        <v>2946.8634999999999</v>
      </c>
      <c r="F18" s="91">
        <v>2924.4465</v>
      </c>
      <c r="G18" s="91">
        <v>2876.6975000000002</v>
      </c>
      <c r="H18" s="91">
        <v>3096.2159999999999</v>
      </c>
      <c r="I18" s="91">
        <v>3023.4070000000002</v>
      </c>
      <c r="J18" s="91">
        <v>3123.623</v>
      </c>
      <c r="K18" s="91">
        <v>3351.3735000000001</v>
      </c>
      <c r="L18" s="91">
        <v>2386.0929999999998</v>
      </c>
    </row>
    <row r="19" spans="2:12" ht="14.25" x14ac:dyDescent="0.2">
      <c r="B19" s="90" t="s">
        <v>32</v>
      </c>
      <c r="C19" s="91">
        <v>4930.1085999999996</v>
      </c>
      <c r="D19" s="91">
        <v>4984.5281000000004</v>
      </c>
      <c r="E19" s="91">
        <v>5053.7056499999999</v>
      </c>
      <c r="F19" s="91">
        <v>5176.1372000000001</v>
      </c>
      <c r="G19" s="91">
        <v>5039.0057500000003</v>
      </c>
      <c r="H19" s="91">
        <v>5141.8356000000003</v>
      </c>
      <c r="I19" s="91">
        <v>5049.6035499999998</v>
      </c>
      <c r="J19" s="91">
        <v>5201.4769999999999</v>
      </c>
      <c r="K19" s="91">
        <v>5472.9520000000002</v>
      </c>
      <c r="L19" s="91">
        <v>4866.3613999999998</v>
      </c>
    </row>
    <row r="20" spans="2:12" ht="14.25" x14ac:dyDescent="0.2">
      <c r="B20" s="90" t="s">
        <v>33</v>
      </c>
      <c r="C20" s="91">
        <v>484.17750000000001</v>
      </c>
      <c r="D20" s="91">
        <v>533.69399999999996</v>
      </c>
      <c r="E20" s="91">
        <v>553.16250000000002</v>
      </c>
      <c r="F20" s="91">
        <v>557.90700000000004</v>
      </c>
      <c r="G20" s="91">
        <v>576.34799999999996</v>
      </c>
      <c r="H20" s="91">
        <v>617.68200000000002</v>
      </c>
      <c r="I20" s="91">
        <v>593.85900000000004</v>
      </c>
      <c r="J20" s="91">
        <v>594.54600000000005</v>
      </c>
      <c r="K20" s="91">
        <v>618.92550000000006</v>
      </c>
      <c r="L20" s="91">
        <v>462.01949999999999</v>
      </c>
    </row>
    <row r="21" spans="2:12" ht="14.25" x14ac:dyDescent="0.2">
      <c r="B21" s="90" t="s">
        <v>34</v>
      </c>
      <c r="C21" s="91">
        <v>1371.6592499999999</v>
      </c>
      <c r="D21" s="91">
        <v>1419.35025</v>
      </c>
      <c r="E21" s="91">
        <v>1460.5417500000001</v>
      </c>
      <c r="F21" s="91">
        <v>1488.1792499999999</v>
      </c>
      <c r="G21" s="91">
        <v>1482.636</v>
      </c>
      <c r="H21" s="91">
        <v>1558.9672499999999</v>
      </c>
      <c r="I21" s="91">
        <v>1538.83575</v>
      </c>
      <c r="J21" s="91">
        <v>1608.3967500000001</v>
      </c>
      <c r="K21" s="91">
        <v>1827.8497500000001</v>
      </c>
      <c r="L21" s="91">
        <v>1695.94875</v>
      </c>
    </row>
    <row r="23" spans="2:12" ht="13.5" thickBot="1" x14ac:dyDescent="0.25">
      <c r="B23" s="11" t="s">
        <v>8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</row>
    <row r="24" spans="2:12" ht="29.25" thickTop="1" x14ac:dyDescent="0.2">
      <c r="B24" s="56" t="s">
        <v>68</v>
      </c>
      <c r="C24" s="91">
        <v>0</v>
      </c>
      <c r="D24" s="91">
        <v>0</v>
      </c>
      <c r="E24" s="91">
        <v>0</v>
      </c>
      <c r="F24" s="91">
        <v>0</v>
      </c>
      <c r="G24" s="91">
        <v>0</v>
      </c>
      <c r="H24" s="91">
        <v>0</v>
      </c>
      <c r="I24" s="91">
        <v>0</v>
      </c>
      <c r="J24" s="91">
        <v>0</v>
      </c>
      <c r="K24" s="91">
        <v>0</v>
      </c>
      <c r="L24" s="91">
        <v>0</v>
      </c>
    </row>
    <row r="26" spans="2:12" ht="14.25" x14ac:dyDescent="0.2">
      <c r="B26" s="58" t="s">
        <v>85</v>
      </c>
      <c r="C26" s="52">
        <v>2011</v>
      </c>
      <c r="D26" s="52">
        <v>2012</v>
      </c>
      <c r="E26" s="52">
        <v>2013</v>
      </c>
      <c r="F26" s="52">
        <v>2014</v>
      </c>
      <c r="G26" s="52">
        <v>2015</v>
      </c>
      <c r="H26" s="52">
        <v>2016</v>
      </c>
      <c r="I26" s="52">
        <v>2017</v>
      </c>
      <c r="J26" s="52">
        <v>2018</v>
      </c>
      <c r="K26" s="52">
        <v>2019</v>
      </c>
      <c r="L26" s="52">
        <v>2020</v>
      </c>
    </row>
    <row r="27" spans="2:12" ht="14.25" thickBot="1" x14ac:dyDescent="0.25">
      <c r="B27" s="34" t="s">
        <v>0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</row>
    <row r="28" spans="2:12" ht="15" thickTop="1" x14ac:dyDescent="0.2">
      <c r="B28" s="90" t="s">
        <v>30</v>
      </c>
      <c r="C28" s="91">
        <v>9223.0984000000008</v>
      </c>
      <c r="D28" s="91">
        <v>9268.9897500000006</v>
      </c>
      <c r="E28" s="91">
        <v>9373.7533000000003</v>
      </c>
      <c r="F28" s="91">
        <v>9867.1834500000004</v>
      </c>
      <c r="G28" s="91">
        <v>9824.7879499999999</v>
      </c>
      <c r="H28" s="91">
        <v>9559.0251000000007</v>
      </c>
      <c r="I28" s="91">
        <v>9675.8690000000006</v>
      </c>
      <c r="J28" s="91">
        <v>10215.27485</v>
      </c>
      <c r="K28" s="91">
        <v>10268.32245</v>
      </c>
      <c r="L28" s="91">
        <v>9457.9040999999997</v>
      </c>
    </row>
    <row r="29" spans="2:12" ht="14.25" x14ac:dyDescent="0.2">
      <c r="B29" s="90" t="s">
        <v>31</v>
      </c>
      <c r="C29" s="91">
        <v>2752.3620000000001</v>
      </c>
      <c r="D29" s="91">
        <v>2750.9395</v>
      </c>
      <c r="E29" s="91">
        <v>2830.1819999999998</v>
      </c>
      <c r="F29" s="91">
        <v>3045.3249999999998</v>
      </c>
      <c r="G29" s="91">
        <v>3098.674</v>
      </c>
      <c r="H29" s="91">
        <v>3115.5259999999998</v>
      </c>
      <c r="I29" s="91">
        <v>3269.6509999999998</v>
      </c>
      <c r="J29" s="91">
        <v>3408.9805000000001</v>
      </c>
      <c r="K29" s="91">
        <v>3520.2575000000002</v>
      </c>
      <c r="L29" s="91">
        <v>2413.3690000000001</v>
      </c>
    </row>
    <row r="30" spans="2:12" ht="14.25" x14ac:dyDescent="0.2">
      <c r="B30" s="90" t="s">
        <v>32</v>
      </c>
      <c r="C30" s="91">
        <v>3929.5716000000002</v>
      </c>
      <c r="D30" s="91">
        <v>3971.1854499999999</v>
      </c>
      <c r="E30" s="91">
        <v>4177.6343500000003</v>
      </c>
      <c r="F30" s="91">
        <v>4472.7931500000004</v>
      </c>
      <c r="G30" s="91">
        <v>4474.75245</v>
      </c>
      <c r="H30" s="91">
        <v>4336.5464000000002</v>
      </c>
      <c r="I30" s="91">
        <v>4509.3567000000003</v>
      </c>
      <c r="J30" s="91">
        <v>4787.8338999999996</v>
      </c>
      <c r="K30" s="91">
        <v>4816.6246000000001</v>
      </c>
      <c r="L30" s="91">
        <v>3847.5472500000001</v>
      </c>
    </row>
    <row r="31" spans="2:12" ht="14.25" x14ac:dyDescent="0.2">
      <c r="B31" s="90" t="s">
        <v>33</v>
      </c>
      <c r="C31" s="91">
        <v>459.23399999999998</v>
      </c>
      <c r="D31" s="91">
        <v>496.8</v>
      </c>
      <c r="E31" s="91">
        <v>528.50400000000002</v>
      </c>
      <c r="F31" s="91">
        <v>576.28200000000004</v>
      </c>
      <c r="G31" s="91">
        <v>568.74300000000005</v>
      </c>
      <c r="H31" s="91">
        <v>538.32299999999998</v>
      </c>
      <c r="I31" s="91">
        <v>577.39499999999998</v>
      </c>
      <c r="J31" s="91">
        <v>605.94749999999999</v>
      </c>
      <c r="K31" s="91">
        <v>629.30550000000005</v>
      </c>
      <c r="L31" s="91">
        <v>443.3295</v>
      </c>
    </row>
    <row r="32" spans="2:12" ht="14.25" x14ac:dyDescent="0.2">
      <c r="B32" s="90" t="s">
        <v>34</v>
      </c>
      <c r="C32" s="91">
        <v>1032.078</v>
      </c>
      <c r="D32" s="91">
        <v>1087.00125</v>
      </c>
      <c r="E32" s="91">
        <v>1216.8989999999999</v>
      </c>
      <c r="F32" s="91">
        <v>1355.0677499999999</v>
      </c>
      <c r="G32" s="91">
        <v>1327.1415</v>
      </c>
      <c r="H32" s="91">
        <v>1349.2574999999999</v>
      </c>
      <c r="I32" s="91">
        <v>1428.5107499999999</v>
      </c>
      <c r="J32" s="91">
        <v>1524.6765</v>
      </c>
      <c r="K32" s="91">
        <v>1591.47525</v>
      </c>
      <c r="L32" s="91">
        <v>1404.357</v>
      </c>
    </row>
    <row r="34" spans="2:12" ht="13.5" thickBot="1" x14ac:dyDescent="0.25">
      <c r="B34" s="11" t="s">
        <v>8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</row>
    <row r="35" spans="2:12" ht="15" thickTop="1" x14ac:dyDescent="0.2">
      <c r="B35" s="90" t="s">
        <v>30</v>
      </c>
      <c r="C35" s="91">
        <v>1192.9102</v>
      </c>
      <c r="D35" s="91">
        <v>1187.49315</v>
      </c>
      <c r="E35" s="91">
        <v>1277.1098500000001</v>
      </c>
      <c r="F35" s="91">
        <v>1232.9999</v>
      </c>
      <c r="G35" s="91">
        <v>1246.4391499999999</v>
      </c>
      <c r="H35" s="91">
        <v>1327.1619000000001</v>
      </c>
      <c r="I35" s="91">
        <v>1219.2553499999999</v>
      </c>
      <c r="J35" s="91">
        <v>1046.3729000000001</v>
      </c>
      <c r="K35" s="91">
        <v>1069.7271000000001</v>
      </c>
      <c r="L35" s="91">
        <v>826.11419999999998</v>
      </c>
    </row>
    <row r="36" spans="2:12" ht="14.25" x14ac:dyDescent="0.2">
      <c r="B36" s="90" t="s">
        <v>31</v>
      </c>
      <c r="C36" s="91">
        <v>341.36099999999999</v>
      </c>
      <c r="D36" s="91">
        <v>339.7955</v>
      </c>
      <c r="E36" s="91">
        <v>350.03949999999998</v>
      </c>
      <c r="F36" s="91">
        <v>344.03050000000002</v>
      </c>
      <c r="G36" s="91">
        <v>344.18549999999999</v>
      </c>
      <c r="H36" s="91">
        <v>420.88499999999999</v>
      </c>
      <c r="I36" s="91">
        <v>395.82100000000003</v>
      </c>
      <c r="J36" s="91">
        <v>331.48099999999999</v>
      </c>
      <c r="K36" s="91">
        <v>331.30900000000003</v>
      </c>
      <c r="L36" s="91">
        <v>214.17500000000001</v>
      </c>
    </row>
    <row r="37" spans="2:12" ht="14.25" x14ac:dyDescent="0.2">
      <c r="B37" s="90" t="s">
        <v>32</v>
      </c>
      <c r="C37" s="91">
        <v>272.32594999999998</v>
      </c>
      <c r="D37" s="91">
        <v>276.7842</v>
      </c>
      <c r="E37" s="91">
        <v>315.33625000000001</v>
      </c>
      <c r="F37" s="91">
        <v>301.97874999999999</v>
      </c>
      <c r="G37" s="91">
        <v>285.14269999999999</v>
      </c>
      <c r="H37" s="91">
        <v>398.20035000000001</v>
      </c>
      <c r="I37" s="91">
        <v>341.94330000000002</v>
      </c>
      <c r="J37" s="91">
        <v>291.52940000000001</v>
      </c>
      <c r="K37" s="91">
        <v>321.09089999999998</v>
      </c>
      <c r="L37" s="91">
        <v>280.97489999999999</v>
      </c>
    </row>
    <row r="38" spans="2:12" ht="14.25" x14ac:dyDescent="0.2">
      <c r="B38" s="90" t="s">
        <v>33</v>
      </c>
      <c r="C38" s="91">
        <v>56.180999999999997</v>
      </c>
      <c r="D38" s="91">
        <v>62.505000000000003</v>
      </c>
      <c r="E38" s="91">
        <v>71.894999999999996</v>
      </c>
      <c r="F38" s="91">
        <v>62.691000000000003</v>
      </c>
      <c r="G38" s="91">
        <v>64.594499999999996</v>
      </c>
      <c r="H38" s="91">
        <v>90.126000000000005</v>
      </c>
      <c r="I38" s="91">
        <v>73.393500000000003</v>
      </c>
      <c r="J38" s="91">
        <v>60.954000000000001</v>
      </c>
      <c r="K38" s="91">
        <v>66.561000000000007</v>
      </c>
      <c r="L38" s="91">
        <v>46.051499999999997</v>
      </c>
    </row>
    <row r="39" spans="2:12" ht="14.25" x14ac:dyDescent="0.2">
      <c r="B39" s="90" t="s">
        <v>34</v>
      </c>
      <c r="C39" s="91">
        <v>39.396749999999997</v>
      </c>
      <c r="D39" s="91">
        <v>40.960500000000003</v>
      </c>
      <c r="E39" s="91">
        <v>38.927999999999997</v>
      </c>
      <c r="F39" s="91">
        <v>50.775750000000002</v>
      </c>
      <c r="G39" s="91">
        <v>50.34975</v>
      </c>
      <c r="H39" s="91">
        <v>57.310499999999998</v>
      </c>
      <c r="I39" s="91">
        <v>55.806750000000001</v>
      </c>
      <c r="J39" s="91">
        <v>56.416499999999999</v>
      </c>
      <c r="K39" s="91">
        <v>58.171500000000002</v>
      </c>
      <c r="L39" s="91">
        <v>41.529000000000003</v>
      </c>
    </row>
    <row r="41" spans="2:12" ht="14.25" x14ac:dyDescent="0.2">
      <c r="B41" s="58" t="s">
        <v>63</v>
      </c>
      <c r="C41" s="52">
        <v>2011</v>
      </c>
      <c r="D41" s="52">
        <v>2012</v>
      </c>
      <c r="E41" s="52">
        <v>2013</v>
      </c>
      <c r="F41" s="52">
        <v>2014</v>
      </c>
      <c r="G41" s="52">
        <v>2015</v>
      </c>
      <c r="H41" s="52">
        <v>2016</v>
      </c>
      <c r="I41" s="52">
        <v>2017</v>
      </c>
      <c r="J41" s="52">
        <v>2018</v>
      </c>
      <c r="K41" s="52">
        <v>2019</v>
      </c>
      <c r="L41" s="52">
        <v>2020</v>
      </c>
    </row>
    <row r="42" spans="2:12" ht="14.25" thickBot="1" x14ac:dyDescent="0.25">
      <c r="B42" s="34" t="s">
        <v>0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</row>
    <row r="43" spans="2:12" ht="15" thickTop="1" x14ac:dyDescent="0.2">
      <c r="B43" s="90" t="s">
        <v>30</v>
      </c>
      <c r="C43" s="91">
        <v>4347.0445</v>
      </c>
      <c r="D43" s="91">
        <v>4164.5870000000004</v>
      </c>
      <c r="E43" s="91">
        <v>4071.9476500000001</v>
      </c>
      <c r="F43" s="91">
        <v>4041.65735</v>
      </c>
      <c r="G43" s="91">
        <v>4202.1385499999997</v>
      </c>
      <c r="H43" s="91">
        <v>4117.0968999999996</v>
      </c>
      <c r="I43" s="91">
        <v>3987.4663500000001</v>
      </c>
      <c r="J43" s="91">
        <v>4074.2694000000001</v>
      </c>
      <c r="K43" s="91">
        <v>3975.5886</v>
      </c>
      <c r="L43" s="91">
        <v>3680.6502500000001</v>
      </c>
    </row>
    <row r="44" spans="2:12" ht="14.25" x14ac:dyDescent="0.2">
      <c r="B44" s="90" t="s">
        <v>31</v>
      </c>
      <c r="C44" s="91">
        <v>1967.3330000000001</v>
      </c>
      <c r="D44" s="91">
        <v>1817.5920000000001</v>
      </c>
      <c r="E44" s="91">
        <v>1837.867</v>
      </c>
      <c r="F44" s="91">
        <v>1919.452</v>
      </c>
      <c r="G44" s="91">
        <v>2043.3465000000001</v>
      </c>
      <c r="H44" s="91">
        <v>2117.8939999999998</v>
      </c>
      <c r="I44" s="91">
        <v>2059.8065000000001</v>
      </c>
      <c r="J44" s="91">
        <v>2146.7285000000002</v>
      </c>
      <c r="K44" s="91">
        <v>2213.1745000000001</v>
      </c>
      <c r="L44" s="91">
        <v>1614.806</v>
      </c>
    </row>
    <row r="45" spans="2:12" ht="14.25" x14ac:dyDescent="0.2">
      <c r="B45" s="90" t="s">
        <v>32</v>
      </c>
      <c r="C45" s="91">
        <v>2360.2444500000001</v>
      </c>
      <c r="D45" s="91">
        <v>2275.1112499999999</v>
      </c>
      <c r="E45" s="91">
        <v>2352.1925999999999</v>
      </c>
      <c r="F45" s="91">
        <v>2335.7320500000001</v>
      </c>
      <c r="G45" s="91">
        <v>2395.8042500000001</v>
      </c>
      <c r="H45" s="91">
        <v>2375.2083499999999</v>
      </c>
      <c r="I45" s="91">
        <v>2301.4961499999999</v>
      </c>
      <c r="J45" s="91">
        <v>2371.59575</v>
      </c>
      <c r="K45" s="91">
        <v>2400.5284000000001</v>
      </c>
      <c r="L45" s="91">
        <v>2019.6738</v>
      </c>
    </row>
    <row r="46" spans="2:12" ht="14.25" x14ac:dyDescent="0.2">
      <c r="B46" s="90" t="s">
        <v>33</v>
      </c>
      <c r="C46" s="91">
        <v>344.02499999999998</v>
      </c>
      <c r="D46" s="91">
        <v>339.0795</v>
      </c>
      <c r="E46" s="91">
        <v>373.2645</v>
      </c>
      <c r="F46" s="91">
        <v>379.83300000000003</v>
      </c>
      <c r="G46" s="91">
        <v>410.73599999999999</v>
      </c>
      <c r="H46" s="91">
        <v>398.18700000000001</v>
      </c>
      <c r="I46" s="91">
        <v>408.03750000000002</v>
      </c>
      <c r="J46" s="91">
        <v>413.3295</v>
      </c>
      <c r="K46" s="91">
        <v>417.81450000000001</v>
      </c>
      <c r="L46" s="91">
        <v>313.27499999999998</v>
      </c>
    </row>
    <row r="47" spans="2:12" ht="14.25" x14ac:dyDescent="0.2">
      <c r="B47" s="56" t="s">
        <v>34</v>
      </c>
      <c r="C47" s="91">
        <v>465.39825000000002</v>
      </c>
      <c r="D47" s="91">
        <v>488.14875000000001</v>
      </c>
      <c r="E47" s="91">
        <v>532.57425000000001</v>
      </c>
      <c r="F47" s="91">
        <v>527.87625000000003</v>
      </c>
      <c r="G47" s="91">
        <v>565.31550000000004</v>
      </c>
      <c r="H47" s="91">
        <v>620.92349999999999</v>
      </c>
      <c r="I47" s="91">
        <v>627.78075000000001</v>
      </c>
      <c r="J47" s="91">
        <v>677.95725000000004</v>
      </c>
      <c r="K47" s="91">
        <v>710.13374999999996</v>
      </c>
      <c r="L47" s="91">
        <v>626.04600000000005</v>
      </c>
    </row>
    <row r="49" spans="2:12" ht="13.5" thickBot="1" x14ac:dyDescent="0.25">
      <c r="B49" s="11" t="s">
        <v>8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</row>
    <row r="50" spans="2:12" ht="15" thickTop="1" x14ac:dyDescent="0.2">
      <c r="B50" s="90" t="s">
        <v>30</v>
      </c>
      <c r="C50" s="91">
        <v>5087.9614000000001</v>
      </c>
      <c r="D50" s="91">
        <v>4997.7304999999997</v>
      </c>
      <c r="E50" s="91">
        <v>4973.6786000000002</v>
      </c>
      <c r="F50" s="91">
        <v>5086.8532999999998</v>
      </c>
      <c r="G50" s="91">
        <v>5041.72595</v>
      </c>
      <c r="H50" s="91">
        <v>5081.4548999999997</v>
      </c>
      <c r="I50" s="91">
        <v>5038.6579499999998</v>
      </c>
      <c r="J50" s="91">
        <v>5002.0290000000005</v>
      </c>
      <c r="K50" s="91">
        <v>4893.8389999999999</v>
      </c>
      <c r="L50" s="91">
        <v>4639.2993500000002</v>
      </c>
    </row>
    <row r="51" spans="2:12" ht="14.25" x14ac:dyDescent="0.2">
      <c r="B51" s="90" t="s">
        <v>31</v>
      </c>
      <c r="C51" s="91">
        <v>2183.3004999999998</v>
      </c>
      <c r="D51" s="91">
        <v>2227.1624999999999</v>
      </c>
      <c r="E51" s="91">
        <v>2340.1505000000002</v>
      </c>
      <c r="F51" s="91">
        <v>2509.5405000000001</v>
      </c>
      <c r="G51" s="91">
        <v>2740.9475000000002</v>
      </c>
      <c r="H51" s="91">
        <v>2921.4070000000002</v>
      </c>
      <c r="I51" s="91">
        <v>3050.5725000000002</v>
      </c>
      <c r="J51" s="91">
        <v>3144.0675000000001</v>
      </c>
      <c r="K51" s="91">
        <v>3290.3825000000002</v>
      </c>
      <c r="L51" s="91">
        <v>2411.4765000000002</v>
      </c>
    </row>
    <row r="52" spans="2:12" ht="14.25" x14ac:dyDescent="0.2">
      <c r="B52" s="90" t="s">
        <v>32</v>
      </c>
      <c r="C52" s="91">
        <v>2025.6875500000001</v>
      </c>
      <c r="D52" s="91">
        <v>2214.3439499999999</v>
      </c>
      <c r="E52" s="91">
        <v>2474.1578</v>
      </c>
      <c r="F52" s="91">
        <v>2728.8625499999998</v>
      </c>
      <c r="G52" s="91">
        <v>3017.6347000000001</v>
      </c>
      <c r="H52" s="91">
        <v>3236.7262999999998</v>
      </c>
      <c r="I52" s="91">
        <v>3500.1875500000001</v>
      </c>
      <c r="J52" s="91">
        <v>3746.24035</v>
      </c>
      <c r="K52" s="91">
        <v>4092.5288500000001</v>
      </c>
      <c r="L52" s="91">
        <v>3689.7145</v>
      </c>
    </row>
    <row r="53" spans="2:12" ht="14.25" x14ac:dyDescent="0.2">
      <c r="B53" s="90" t="s">
        <v>33</v>
      </c>
      <c r="C53" s="91">
        <v>467.19150000000002</v>
      </c>
      <c r="D53" s="91">
        <v>481.89299999999997</v>
      </c>
      <c r="E53" s="91">
        <v>510.82350000000002</v>
      </c>
      <c r="F53" s="91">
        <v>536.0385</v>
      </c>
      <c r="G53" s="91">
        <v>554.47199999999998</v>
      </c>
      <c r="H53" s="91">
        <v>590.95349999999996</v>
      </c>
      <c r="I53" s="91">
        <v>646.4325</v>
      </c>
      <c r="J53" s="91">
        <v>669.90449999999998</v>
      </c>
      <c r="K53" s="91">
        <v>766.67399999999998</v>
      </c>
      <c r="L53" s="91">
        <v>655.26149999999996</v>
      </c>
    </row>
    <row r="54" spans="2:12" ht="14.25" x14ac:dyDescent="0.2">
      <c r="B54" s="90" t="s">
        <v>34</v>
      </c>
      <c r="C54" s="91">
        <v>125.38800000000001</v>
      </c>
      <c r="D54" s="91">
        <v>139.30125000000001</v>
      </c>
      <c r="E54" s="91">
        <v>145.53075000000001</v>
      </c>
      <c r="F54" s="91">
        <v>142.82400000000001</v>
      </c>
      <c r="G54" s="91">
        <v>144.85124999999999</v>
      </c>
      <c r="H54" s="91">
        <v>173.19450000000001</v>
      </c>
      <c r="I54" s="91">
        <v>174.45</v>
      </c>
      <c r="J54" s="91">
        <v>196.22475</v>
      </c>
      <c r="K54" s="91">
        <v>183.684</v>
      </c>
      <c r="L54" s="91">
        <v>162.14699999999999</v>
      </c>
    </row>
    <row r="56" spans="2:12" ht="14.25" x14ac:dyDescent="0.2">
      <c r="B56" s="58" t="s">
        <v>46</v>
      </c>
      <c r="C56" s="52">
        <v>2011</v>
      </c>
      <c r="D56" s="52">
        <v>2012</v>
      </c>
      <c r="E56" s="52">
        <v>2013</v>
      </c>
      <c r="F56" s="52">
        <v>2014</v>
      </c>
      <c r="G56" s="52">
        <v>2015</v>
      </c>
      <c r="H56" s="52">
        <v>2016</v>
      </c>
      <c r="I56" s="52">
        <v>2017</v>
      </c>
      <c r="J56" s="52">
        <v>2018</v>
      </c>
      <c r="K56" s="52">
        <v>2019</v>
      </c>
      <c r="L56" s="52">
        <v>2020</v>
      </c>
    </row>
    <row r="57" spans="2:12" ht="14.25" thickBot="1" x14ac:dyDescent="0.25">
      <c r="B57" s="34" t="s">
        <v>0</v>
      </c>
      <c r="C57" s="35"/>
      <c r="D57" s="35"/>
      <c r="E57" s="35"/>
      <c r="F57" s="35"/>
      <c r="G57" s="35"/>
      <c r="H57" s="35"/>
      <c r="I57" s="35"/>
      <c r="J57" s="35"/>
      <c r="K57" s="35"/>
      <c r="L57" s="35"/>
    </row>
    <row r="58" spans="2:12" ht="15" thickTop="1" x14ac:dyDescent="0.2">
      <c r="B58" s="90" t="s">
        <v>47</v>
      </c>
      <c r="C58" s="91">
        <f t="shared" ref="C58:L58" si="0">C6+C17+C28+C43</f>
        <v>35748.303249999997</v>
      </c>
      <c r="D58" s="91">
        <f t="shared" si="0"/>
        <v>35240.936750000001</v>
      </c>
      <c r="E58" s="91">
        <f t="shared" si="0"/>
        <v>34802.81235</v>
      </c>
      <c r="F58" s="91">
        <f t="shared" si="0"/>
        <v>34586.105349999998</v>
      </c>
      <c r="G58" s="91">
        <f t="shared" si="0"/>
        <v>35012.591750000007</v>
      </c>
      <c r="H58" s="91">
        <f t="shared" si="0"/>
        <v>34936.044349999996</v>
      </c>
      <c r="I58" s="91">
        <f t="shared" si="0"/>
        <v>34411.484349999999</v>
      </c>
      <c r="J58" s="91">
        <f t="shared" si="0"/>
        <v>34749.169750000001</v>
      </c>
      <c r="K58" s="91">
        <f t="shared" si="0"/>
        <v>34673.31035</v>
      </c>
      <c r="L58" s="91">
        <f t="shared" si="0"/>
        <v>32511.672899999998</v>
      </c>
    </row>
    <row r="59" spans="2:12" ht="14.25" x14ac:dyDescent="0.2">
      <c r="B59" s="90" t="s">
        <v>48</v>
      </c>
      <c r="C59" s="91">
        <f t="shared" ref="C59:L59" si="1">C7+C18+C29+C44</f>
        <v>9274.826500000001</v>
      </c>
      <c r="D59" s="91">
        <f t="shared" si="1"/>
        <v>8903.0300000000007</v>
      </c>
      <c r="E59" s="91">
        <f t="shared" si="1"/>
        <v>9032.7469999999994</v>
      </c>
      <c r="F59" s="91">
        <f t="shared" si="1"/>
        <v>9190.5334999999995</v>
      </c>
      <c r="G59" s="91">
        <f t="shared" si="1"/>
        <v>9547.8649999999998</v>
      </c>
      <c r="H59" s="91">
        <f t="shared" si="1"/>
        <v>9831.1304999999993</v>
      </c>
      <c r="I59" s="91">
        <f t="shared" si="1"/>
        <v>10058.782000000001</v>
      </c>
      <c r="J59" s="91">
        <f t="shared" si="1"/>
        <v>10196.127499999999</v>
      </c>
      <c r="K59" s="91">
        <f t="shared" si="1"/>
        <v>10519.438000000002</v>
      </c>
      <c r="L59" s="91">
        <f t="shared" si="1"/>
        <v>7467.1314999999995</v>
      </c>
    </row>
    <row r="60" spans="2:12" ht="14.25" x14ac:dyDescent="0.2">
      <c r="B60" s="90" t="s">
        <v>49</v>
      </c>
      <c r="C60" s="91">
        <f t="shared" ref="C60:L60" si="2">C8+C19+C30+C45</f>
        <v>13726.047550000001</v>
      </c>
      <c r="D60" s="91">
        <f t="shared" si="2"/>
        <v>13616.849850000001</v>
      </c>
      <c r="E60" s="91">
        <f t="shared" si="2"/>
        <v>14010.7497</v>
      </c>
      <c r="F60" s="91">
        <f t="shared" si="2"/>
        <v>14145.099550000001</v>
      </c>
      <c r="G60" s="91">
        <f t="shared" si="2"/>
        <v>14282.514800000001</v>
      </c>
      <c r="H60" s="91">
        <f t="shared" si="2"/>
        <v>14225.912200000002</v>
      </c>
      <c r="I60" s="91">
        <f t="shared" si="2"/>
        <v>14500.45505</v>
      </c>
      <c r="J60" s="91">
        <f t="shared" si="2"/>
        <v>14807.182000000001</v>
      </c>
      <c r="K60" s="91">
        <f t="shared" si="2"/>
        <v>14961.598300000001</v>
      </c>
      <c r="L60" s="91">
        <f t="shared" si="2"/>
        <v>12793.7006</v>
      </c>
    </row>
    <row r="61" spans="2:12" ht="14.25" x14ac:dyDescent="0.2">
      <c r="B61" s="90" t="s">
        <v>42</v>
      </c>
      <c r="C61" s="91">
        <f t="shared" ref="C61:L61" si="3">C9+C20+C31+C46</f>
        <v>1529.6745000000001</v>
      </c>
      <c r="D61" s="91">
        <f t="shared" si="3"/>
        <v>1603.5405000000001</v>
      </c>
      <c r="E61" s="91">
        <f t="shared" si="3"/>
        <v>1690.0635</v>
      </c>
      <c r="F61" s="91">
        <f t="shared" si="3"/>
        <v>1746.6270000000002</v>
      </c>
      <c r="G61" s="91">
        <f t="shared" si="3"/>
        <v>1813.5225</v>
      </c>
      <c r="H61" s="91">
        <f t="shared" si="3"/>
        <v>1792.4865</v>
      </c>
      <c r="I61" s="91">
        <f t="shared" si="3"/>
        <v>1853.9430000000002</v>
      </c>
      <c r="J61" s="91">
        <f t="shared" si="3"/>
        <v>1871.2920000000001</v>
      </c>
      <c r="K61" s="91">
        <f t="shared" si="3"/>
        <v>1922.2245</v>
      </c>
      <c r="L61" s="91">
        <f t="shared" si="3"/>
        <v>1421.1689999999999</v>
      </c>
    </row>
    <row r="62" spans="2:12" ht="14.25" x14ac:dyDescent="0.2">
      <c r="B62" s="90" t="s">
        <v>43</v>
      </c>
      <c r="C62" s="91">
        <f t="shared" ref="C62:L62" si="4">C10+C21+C32+C47</f>
        <v>3483.4859999999999</v>
      </c>
      <c r="D62" s="91">
        <f t="shared" si="4"/>
        <v>3650.0062499999999</v>
      </c>
      <c r="E62" s="91">
        <f t="shared" si="4"/>
        <v>3908.1570000000002</v>
      </c>
      <c r="F62" s="91">
        <f t="shared" si="4"/>
        <v>4046.4944999999998</v>
      </c>
      <c r="G62" s="91">
        <f t="shared" si="4"/>
        <v>4117.0379999999996</v>
      </c>
      <c r="H62" s="91">
        <f t="shared" si="4"/>
        <v>4293.9524999999994</v>
      </c>
      <c r="I62" s="91">
        <f t="shared" si="4"/>
        <v>4401.4560000000001</v>
      </c>
      <c r="J62" s="91">
        <f t="shared" si="4"/>
        <v>4641.81675</v>
      </c>
      <c r="K62" s="91">
        <f t="shared" si="4"/>
        <v>4998.5197500000004</v>
      </c>
      <c r="L62" s="91">
        <f t="shared" si="4"/>
        <v>4540.9935000000005</v>
      </c>
    </row>
    <row r="64" spans="2:12" ht="13.5" thickBot="1" x14ac:dyDescent="0.25">
      <c r="B64" s="11" t="s">
        <v>8</v>
      </c>
      <c r="C64" s="14"/>
      <c r="D64" s="14"/>
      <c r="E64" s="14"/>
      <c r="F64" s="14"/>
      <c r="G64" s="14"/>
      <c r="H64" s="14"/>
      <c r="I64" s="14"/>
      <c r="J64" s="14"/>
      <c r="K64" s="14"/>
      <c r="L64" s="14"/>
    </row>
    <row r="65" spans="2:12" ht="15" thickTop="1" x14ac:dyDescent="0.2">
      <c r="B65" s="90" t="s">
        <v>30</v>
      </c>
      <c r="C65" s="91">
        <f t="shared" ref="C65:L65" si="5">C35+C50</f>
        <v>6280.8716000000004</v>
      </c>
      <c r="D65" s="91">
        <f t="shared" si="5"/>
        <v>6185.2236499999999</v>
      </c>
      <c r="E65" s="91">
        <f t="shared" si="5"/>
        <v>6250.78845</v>
      </c>
      <c r="F65" s="91">
        <f t="shared" si="5"/>
        <v>6319.8531999999996</v>
      </c>
      <c r="G65" s="91">
        <f t="shared" si="5"/>
        <v>6288.1651000000002</v>
      </c>
      <c r="H65" s="91">
        <f t="shared" si="5"/>
        <v>6408.6167999999998</v>
      </c>
      <c r="I65" s="91">
        <f t="shared" si="5"/>
        <v>6257.9133000000002</v>
      </c>
      <c r="J65" s="91">
        <f t="shared" si="5"/>
        <v>6048.4019000000008</v>
      </c>
      <c r="K65" s="91">
        <f t="shared" si="5"/>
        <v>5963.5661</v>
      </c>
      <c r="L65" s="91">
        <f t="shared" si="5"/>
        <v>5465.4135500000002</v>
      </c>
    </row>
    <row r="66" spans="2:12" ht="14.25" x14ac:dyDescent="0.2">
      <c r="B66" s="90" t="s">
        <v>31</v>
      </c>
      <c r="C66" s="91">
        <f t="shared" ref="C66:L66" si="6">C36+C51</f>
        <v>2524.6614999999997</v>
      </c>
      <c r="D66" s="91">
        <f t="shared" si="6"/>
        <v>2566.9580000000001</v>
      </c>
      <c r="E66" s="91">
        <f t="shared" si="6"/>
        <v>2690.19</v>
      </c>
      <c r="F66" s="91">
        <f t="shared" si="6"/>
        <v>2853.5709999999999</v>
      </c>
      <c r="G66" s="91">
        <f t="shared" si="6"/>
        <v>3085.1330000000003</v>
      </c>
      <c r="H66" s="91">
        <f t="shared" si="6"/>
        <v>3342.2920000000004</v>
      </c>
      <c r="I66" s="91">
        <f t="shared" si="6"/>
        <v>3446.3935000000001</v>
      </c>
      <c r="J66" s="91">
        <f t="shared" si="6"/>
        <v>3475.5484999999999</v>
      </c>
      <c r="K66" s="91">
        <f t="shared" si="6"/>
        <v>3621.6915000000004</v>
      </c>
      <c r="L66" s="91">
        <f t="shared" si="6"/>
        <v>2625.6515000000004</v>
      </c>
    </row>
    <row r="67" spans="2:12" ht="14.25" x14ac:dyDescent="0.2">
      <c r="B67" s="90" t="s">
        <v>32</v>
      </c>
      <c r="C67" s="91">
        <f t="shared" ref="C67:L67" si="7">C37+C52</f>
        <v>2298.0135</v>
      </c>
      <c r="D67" s="91">
        <f t="shared" si="7"/>
        <v>2491.12815</v>
      </c>
      <c r="E67" s="91">
        <f t="shared" si="7"/>
        <v>2789.4940499999998</v>
      </c>
      <c r="F67" s="91">
        <f t="shared" si="7"/>
        <v>3030.8413</v>
      </c>
      <c r="G67" s="91">
        <f t="shared" si="7"/>
        <v>3302.7773999999999</v>
      </c>
      <c r="H67" s="91">
        <f t="shared" si="7"/>
        <v>3634.9266499999999</v>
      </c>
      <c r="I67" s="91">
        <f t="shared" si="7"/>
        <v>3842.13085</v>
      </c>
      <c r="J67" s="91">
        <f t="shared" si="7"/>
        <v>4037.7697499999999</v>
      </c>
      <c r="K67" s="91">
        <f t="shared" si="7"/>
        <v>4413.6197499999998</v>
      </c>
      <c r="L67" s="91">
        <f t="shared" si="7"/>
        <v>3970.6894000000002</v>
      </c>
    </row>
    <row r="68" spans="2:12" ht="14.25" x14ac:dyDescent="0.2">
      <c r="B68" s="90" t="s">
        <v>33</v>
      </c>
      <c r="C68" s="91">
        <f t="shared" ref="C68:L68" si="8">C38+C53</f>
        <v>523.37250000000006</v>
      </c>
      <c r="D68" s="91">
        <f t="shared" si="8"/>
        <v>544.39800000000002</v>
      </c>
      <c r="E68" s="91">
        <f t="shared" si="8"/>
        <v>582.71850000000006</v>
      </c>
      <c r="F68" s="91">
        <f t="shared" si="8"/>
        <v>598.72950000000003</v>
      </c>
      <c r="G68" s="91">
        <f t="shared" si="8"/>
        <v>619.06650000000002</v>
      </c>
      <c r="H68" s="91">
        <f t="shared" si="8"/>
        <v>681.07949999999994</v>
      </c>
      <c r="I68" s="91">
        <f t="shared" si="8"/>
        <v>719.82600000000002</v>
      </c>
      <c r="J68" s="91">
        <f t="shared" si="8"/>
        <v>730.85849999999994</v>
      </c>
      <c r="K68" s="91">
        <f t="shared" si="8"/>
        <v>833.23500000000001</v>
      </c>
      <c r="L68" s="91">
        <f t="shared" si="8"/>
        <v>701.31299999999999</v>
      </c>
    </row>
    <row r="69" spans="2:12" ht="14.25" x14ac:dyDescent="0.2">
      <c r="B69" s="90" t="s">
        <v>34</v>
      </c>
      <c r="C69" s="91">
        <f t="shared" ref="C69:L69" si="9">C39+C54</f>
        <v>164.78475</v>
      </c>
      <c r="D69" s="91">
        <f t="shared" si="9"/>
        <v>180.26175000000001</v>
      </c>
      <c r="E69" s="91">
        <f t="shared" si="9"/>
        <v>184.45875000000001</v>
      </c>
      <c r="F69" s="91">
        <f t="shared" si="9"/>
        <v>193.59975000000003</v>
      </c>
      <c r="G69" s="91">
        <f t="shared" si="9"/>
        <v>195.20099999999999</v>
      </c>
      <c r="H69" s="91">
        <f t="shared" si="9"/>
        <v>230.505</v>
      </c>
      <c r="I69" s="91">
        <f t="shared" si="9"/>
        <v>230.25674999999998</v>
      </c>
      <c r="J69" s="91">
        <f t="shared" si="9"/>
        <v>252.64125000000001</v>
      </c>
      <c r="K69" s="91">
        <f t="shared" si="9"/>
        <v>241.85550000000001</v>
      </c>
      <c r="L69" s="91">
        <f t="shared" si="9"/>
        <v>203.67599999999999</v>
      </c>
    </row>
    <row r="72" spans="2:12" x14ac:dyDescent="0.2">
      <c r="C72" s="76"/>
    </row>
  </sheetData>
  <pageMargins left="0.7" right="0.7" top="0.75" bottom="0.75" header="0.3" footer="0.3"/>
  <pageSetup scale="9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10</vt:i4>
      </vt:variant>
    </vt:vector>
  </HeadingPairs>
  <TitlesOfParts>
    <vt:vector size="23" baseType="lpstr">
      <vt:lpstr>ÍNDICE</vt:lpstr>
      <vt:lpstr>TABLA 4.1</vt:lpstr>
      <vt:lpstr>TABLA 4.2</vt:lpstr>
      <vt:lpstr>TABLA 4.3</vt:lpstr>
      <vt:lpstr>TABLA 4.4</vt:lpstr>
      <vt:lpstr>TABLA 4.5</vt:lpstr>
      <vt:lpstr>TABLA 4.6 </vt:lpstr>
      <vt:lpstr>TABLA 4.7</vt:lpstr>
      <vt:lpstr>TABLA 4.8 </vt:lpstr>
      <vt:lpstr>TABLA 4.9</vt:lpstr>
      <vt:lpstr>TABLA 4.10</vt:lpstr>
      <vt:lpstr>TABLA 4.11</vt:lpstr>
      <vt:lpstr>TABLA 4.12</vt:lpstr>
      <vt:lpstr>'TABLA 4.2'!_Toc14358410</vt:lpstr>
      <vt:lpstr>'TABLA 4.4'!_Toc14358414</vt:lpstr>
      <vt:lpstr>'TABLA 4.7'!_Toc490737590</vt:lpstr>
      <vt:lpstr>'TABLA 4.2'!_Toc9925473</vt:lpstr>
      <vt:lpstr>ÍNDICE!Área_de_impresión</vt:lpstr>
      <vt:lpstr>'TABLA 4.1'!Área_de_impresión</vt:lpstr>
      <vt:lpstr>'TABLA 4.10'!Área_de_impresión</vt:lpstr>
      <vt:lpstr>'TABLA 4.3'!Área_de_impresión</vt:lpstr>
      <vt:lpstr>'TABLA 4.5'!Área_de_impresión</vt:lpstr>
      <vt:lpstr>'TABLA 4.9'!Área_de_impresión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Bustos Guadaño. Miguel</dc:creator>
  <cp:lastModifiedBy>Pomarino Carnero. Clara</cp:lastModifiedBy>
  <cp:lastPrinted>2015-11-24T08:33:16Z</cp:lastPrinted>
  <dcterms:created xsi:type="dcterms:W3CDTF">2014-01-28T13:09:47Z</dcterms:created>
  <dcterms:modified xsi:type="dcterms:W3CDTF">2022-09-21T07:32:31Z</dcterms:modified>
</cp:coreProperties>
</file>